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dfs\AGP\Demografico\Ufficio Statistica\Elaborazioni\estrazioni anagrafe\dati annuali x sito\dati per sito\2026\"/>
    </mc:Choice>
  </mc:AlternateContent>
  <xr:revisionPtr revIDLastSave="0" documentId="13_ncr:1_{F61F3FB9-81EB-4F64-B245-39A9940AEF0E}" xr6:coauthVersionLast="47" xr6:coauthVersionMax="47" xr10:uidLastSave="{00000000-0000-0000-0000-000000000000}"/>
  <bookViews>
    <workbookView xWindow="-120" yWindow="-120" windowWidth="38640" windowHeight="21120" tabRatio="893" activeTab="1" xr2:uid="{00000000-000D-0000-FFFF-FFFF00000000}"/>
  </bookViews>
  <sheets>
    <sheet name="INFO TERRITORIO" sheetId="21" r:id="rId1"/>
    <sheet name="serie storica 1981-2000" sheetId="22" r:id="rId2"/>
    <sheet name="serie storica dal 2001" sheetId="15" r:id="rId3"/>
    <sheet name="SERIE STORICA FRAZIONI" sheetId="23" r:id="rId4"/>
    <sheet name="Quartieri" sheetId="20" r:id="rId5"/>
    <sheet name="Tot_fam_comp" sheetId="18" r:id="rId6"/>
    <sheet name="Pop_res_sex_età" sheetId="16" r:id="rId7"/>
    <sheet name="cittadinanze" sheetId="9" r:id="rId8"/>
  </sheets>
  <definedNames>
    <definedName name="_xlnm._FilterDatabase" localSheetId="7" hidden="1">cittadinanze!$B$4:$C$20</definedName>
    <definedName name="_xlnm._FilterDatabase" localSheetId="4" hidden="1">Quartieri!$B$4:$I$54</definedName>
    <definedName name="_xlnm.Print_Area" localSheetId="7">cittadinanze!$B$1:$C$19</definedName>
    <definedName name="_xlnm.Print_Area" localSheetId="0">'INFO TERRITORIO'!$B$2:$P$11</definedName>
    <definedName name="_xlnm.Print_Area" localSheetId="6">Pop_res_sex_età!$B$1:$F$97</definedName>
    <definedName name="_xlnm.Print_Area" localSheetId="4">Quartieri!$B$2:$H$54</definedName>
    <definedName name="_xlnm.Print_Area" localSheetId="1">'serie storica 1981-2000'!$A$1:$E$24</definedName>
    <definedName name="_xlnm.Print_Area" localSheetId="2">'serie storica dal 2001'!$B$1:$J$31</definedName>
    <definedName name="_xlnm.Print_Area" localSheetId="3">'SERIE STORICA FRAZIONI'!$B$1:$N$11</definedName>
    <definedName name="_xlnm.Print_Area" localSheetId="5">Tot_fam_comp!$B$1:$D$15</definedName>
    <definedName name="_xlnm.Print_Titles" localSheetId="6">Pop_res_sex_età!$2:$4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23" l="1"/>
  <c r="F27" i="15" l="1"/>
  <c r="D27" i="15"/>
  <c r="J26" i="15"/>
  <c r="I26" i="15"/>
  <c r="F26" i="15"/>
  <c r="D26" i="15"/>
  <c r="N8" i="23"/>
  <c r="C96" i="16"/>
  <c r="D96" i="16"/>
  <c r="E96" i="16"/>
  <c r="H10" i="20" l="1"/>
  <c r="H24" i="15" l="1"/>
  <c r="F25" i="15"/>
  <c r="D25" i="15"/>
  <c r="F24" i="15" l="1"/>
  <c r="J23" i="15" l="1"/>
  <c r="I23" i="15"/>
  <c r="D24" i="15" l="1"/>
  <c r="J22" i="15" l="1"/>
  <c r="I22" i="15"/>
  <c r="D23" i="15"/>
  <c r="F23" i="15"/>
  <c r="F4" i="15" l="1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21" i="15"/>
  <c r="D22" i="15" l="1"/>
  <c r="F22" i="15"/>
  <c r="F19" i="15"/>
  <c r="F20" i="15"/>
  <c r="D18" i="15"/>
  <c r="D19" i="15"/>
  <c r="D20" i="15"/>
  <c r="D21" i="15"/>
</calcChain>
</file>

<file path=xl/sharedStrings.xml><?xml version="1.0" encoding="utf-8"?>
<sst xmlns="http://schemas.openxmlformats.org/spreadsheetml/2006/main" count="168" uniqueCount="150">
  <si>
    <t>BERCHIDDEDDU</t>
  </si>
  <si>
    <t>MULTA MARIA</t>
  </si>
  <si>
    <t>PITTULONGU</t>
  </si>
  <si>
    <t>RUDALZA-PORTO ROTONDO</t>
  </si>
  <si>
    <t>SAN PANTALEO</t>
  </si>
  <si>
    <t>TOTALE</t>
  </si>
  <si>
    <t>Altri Stati</t>
  </si>
  <si>
    <t>RESIDENTI STRANIERI PER CITTADINANZA</t>
  </si>
  <si>
    <t>STRANIERI</t>
  </si>
  <si>
    <t>MASCHI</t>
  </si>
  <si>
    <t>FEMMINE</t>
  </si>
  <si>
    <t>Anno</t>
  </si>
  <si>
    <t>RESIDENTI</t>
  </si>
  <si>
    <t>Fonte: Anagrafe</t>
  </si>
  <si>
    <t>Numero componenti</t>
  </si>
  <si>
    <t>Totali</t>
  </si>
  <si>
    <t>sono esclusi i residenti in convivenza (strutture religiose, case di riposo, ecc.)</t>
  </si>
  <si>
    <t>Totale</t>
  </si>
  <si>
    <t>% stranieri</t>
  </si>
  <si>
    <t xml:space="preserve">Numero famiglie </t>
  </si>
  <si>
    <t>v.assoluti</t>
  </si>
  <si>
    <t>v.%</t>
  </si>
  <si>
    <t>90 e oltre</t>
  </si>
  <si>
    <t>Età</t>
  </si>
  <si>
    <t>…</t>
  </si>
  <si>
    <t>PORTO ROTONDO</t>
  </si>
  <si>
    <t>RUDALZA</t>
  </si>
  <si>
    <t>AEROPORTO</t>
  </si>
  <si>
    <t>BANDINU</t>
  </si>
  <si>
    <t>BARATTA</t>
  </si>
  <si>
    <t>BASA</t>
  </si>
  <si>
    <t>CABU ABBAS</t>
  </si>
  <si>
    <t>CENTRO</t>
  </si>
  <si>
    <t>CENTRO STORICO</t>
  </si>
  <si>
    <t>CUGNANA</t>
  </si>
  <si>
    <t>ENAS</t>
  </si>
  <si>
    <t>GREGORIO</t>
  </si>
  <si>
    <t>ISTICADEDDU</t>
  </si>
  <si>
    <t>MUDDIZZA PIANA</t>
  </si>
  <si>
    <t>ORGOSOLEDDU</t>
  </si>
  <si>
    <t>OSPEDALE</t>
  </si>
  <si>
    <t>OSSEDDU</t>
  </si>
  <si>
    <t>PADRONGIANUS</t>
  </si>
  <si>
    <t>PLEBI</t>
  </si>
  <si>
    <t>POLTU CUADU</t>
  </si>
  <si>
    <t>RUINADAS</t>
  </si>
  <si>
    <t>SA ISTRANA</t>
  </si>
  <si>
    <t>SACRA FAMIGLIA</t>
  </si>
  <si>
    <t>SAN GIOVANNI</t>
  </si>
  <si>
    <t>SAN NICOLA</t>
  </si>
  <si>
    <t>SAN SIMPLICIO</t>
  </si>
  <si>
    <t>SAN VITTORE</t>
  </si>
  <si>
    <t>SANTA LUCIA-FALCHITTU</t>
  </si>
  <si>
    <t>SANTA MARIA</t>
  </si>
  <si>
    <t>SANTA MARIEDDA</t>
  </si>
  <si>
    <t>TANNAULE</t>
  </si>
  <si>
    <t>TILIBBAS</t>
  </si>
  <si>
    <t>VENAFIORITA</t>
  </si>
  <si>
    <t>ZONA INDUSTRIALE-CALA SACCAIA</t>
  </si>
  <si>
    <t>di cui:</t>
  </si>
  <si>
    <t>MARIA ROCCA</t>
  </si>
  <si>
    <t>CERASARDA</t>
  </si>
  <si>
    <t>PEDRA NIEDDA</t>
  </si>
  <si>
    <t>PINTUS</t>
  </si>
  <si>
    <t>SA MINDA NOA</t>
  </si>
  <si>
    <t>SA MARINEDDA</t>
  </si>
  <si>
    <t xml:space="preserve">FONTE: ISTAT. La ricostruzione intercensuaria rivalorizza la disponibilità di dati sulla popolazione residente per gli anni compresi tra un Censimento generale e quello successivo. Essa si basa sulle evidenze fornite dall’ultimo Censimento, unitamente all’esame comparato con i flussi demografici (nascite, decessi, migrazioni) intercorsi nel medesimo periodo. </t>
  </si>
  <si>
    <t>ALBANIA</t>
  </si>
  <si>
    <t>POLONIA</t>
  </si>
  <si>
    <t>ROMANIA</t>
  </si>
  <si>
    <t>UCRAINA</t>
  </si>
  <si>
    <t>BOSNIA-ERZEGOVINA</t>
  </si>
  <si>
    <t>PAKISTAN</t>
  </si>
  <si>
    <t>MAROCCO</t>
  </si>
  <si>
    <t>SENEGAL</t>
  </si>
  <si>
    <t>Saldo Naturale</t>
  </si>
  <si>
    <t>SERIE STORICA POPOLAZIONE RESIDENTE AL 31/12</t>
  </si>
  <si>
    <t>Ripartizione geografica</t>
  </si>
  <si>
    <t>Numero progressivo Comune</t>
  </si>
  <si>
    <t xml:space="preserve">Codice Catastale </t>
  </si>
  <si>
    <t>Comune capoluogo di provincia</t>
  </si>
  <si>
    <t>Zona altimetrica</t>
  </si>
  <si>
    <t>Altitudine del centro (metri)</t>
  </si>
  <si>
    <t>Comune litoraneo</t>
  </si>
  <si>
    <t>Comune Montano</t>
  </si>
  <si>
    <t>Isole</t>
  </si>
  <si>
    <t>ITG2</t>
  </si>
  <si>
    <t>017</t>
  </si>
  <si>
    <t>G015</t>
  </si>
  <si>
    <t>4</t>
  </si>
  <si>
    <t>T</t>
  </si>
  <si>
    <t>Codice Istat del Comune a 103 province</t>
  </si>
  <si>
    <t>Zona altimetrica: 1=Montagna interna; 2=Montagna litoranea; 3=Collina interna; 4=Collina litoranea; 5=Pianura</t>
  </si>
  <si>
    <t>Altitudine del centro (metri): Altitudine s.l.m. (metri) del centro capoluogo rilevata in corrispondenza della sede del Municipio</t>
  </si>
  <si>
    <t>Comune litoraneo: 1=Comune litoraneo, 0=Comune non litoraneo</t>
  </si>
  <si>
    <t>Comune Montano: NM=Non montano, T=Totalmente montano, P=Parzialmente montano</t>
  </si>
  <si>
    <t>Superficie territoriale (kmq): L’estensione totale del territorio nazionale deriva dalla somma delle misure delle superfici dei comuni italiani al 9 ottobre 2011(XV° Censimento generale della popolazione)</t>
  </si>
  <si>
    <t>Legenda:</t>
  </si>
  <si>
    <t xml:space="preserve">VARIAZIONE % </t>
  </si>
  <si>
    <t>--</t>
  </si>
  <si>
    <r>
      <t xml:space="preserve">SERIE STORICA POPOLAZIONE RESIDENTE AL 31/12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    (I residenti dal 1981 al 2000 sono riportati nella tabella xls e pdf della popolazione al 31/12 )</t>
    </r>
  </si>
  <si>
    <t>Tasso di natalità       (x 1000)</t>
  </si>
  <si>
    <t>Tasso di mortalità      (x 1000)</t>
  </si>
  <si>
    <t>Totale complessivo</t>
  </si>
  <si>
    <t>2013</t>
  </si>
  <si>
    <t>2014</t>
  </si>
  <si>
    <t>2015</t>
  </si>
  <si>
    <t>Fonte: Anagrafe del Comune di Olbia, elaborazione Ufficio di Statistica</t>
  </si>
  <si>
    <t>PUTZOLU-MONTE A TELTI</t>
  </si>
  <si>
    <t>PASANA</t>
  </si>
  <si>
    <t>Superficie (kmq) per tipologia di area</t>
  </si>
  <si>
    <t>Superficie totale</t>
  </si>
  <si>
    <t>Centro abitato</t>
  </si>
  <si>
    <t>Nucleo abitato</t>
  </si>
  <si>
    <t>Località produttiva</t>
  </si>
  <si>
    <t>Case  sparse</t>
  </si>
  <si>
    <t>LOCALITA'</t>
  </si>
  <si>
    <t>FONTE: ISTAT. La ricostruzione intercensuaria rivalorizza la disponibilità di dati sulla popolazione residente per gli anni compresi tra un Censimento generale e quello successivo. Essa si basa sulle evidenze fornite dall’ultimo Censimento, unitamente all’esame comparato con i flussi demografici (nascite, decessi, migrazioni) intercorsi nel medesimo periodo. Gli incrementi post-censuari sono dovuti, oltre al saldo positivo, al recupero di popolazione conseguente la revisione anagrafica</t>
  </si>
  <si>
    <t>Popolazione residente</t>
  </si>
  <si>
    <t>TUNISIA</t>
  </si>
  <si>
    <t>Saldo Migratorio  con altri comuni e con estero*</t>
  </si>
  <si>
    <t>*Dato provvisorio di fonte anagrafica. Saldo migratorio puro, che non include le iscrizioni/cancellazioni anagrafiche per altri motivi</t>
  </si>
  <si>
    <t>2017*</t>
  </si>
  <si>
    <t>-</t>
  </si>
  <si>
    <t>Fonte: Anagrafe del Comune di Olbia, elaborazioni Ufficio Statistica del Comune di Olbia</t>
  </si>
  <si>
    <t>2012*</t>
  </si>
  <si>
    <t>2013*</t>
  </si>
  <si>
    <t>2014*</t>
  </si>
  <si>
    <t>2015*</t>
  </si>
  <si>
    <t>2016*</t>
  </si>
  <si>
    <t>9 ed oltre</t>
  </si>
  <si>
    <t>REPUBBLICA POPOLARE CINESE</t>
  </si>
  <si>
    <t>BANGLADESH</t>
  </si>
  <si>
    <t>EGITTO</t>
  </si>
  <si>
    <t>Totale residenti per sesso ed età e Percentuale residenti stranieri per anno di nascita al 31/12/2024</t>
  </si>
  <si>
    <t>2025*</t>
  </si>
  <si>
    <t>Superficie territoriale (kmq) al 31/12/2021</t>
  </si>
  <si>
    <t>090047</t>
  </si>
  <si>
    <t>Codice NUTS3 2024</t>
  </si>
  <si>
    <t>ITG2D</t>
  </si>
  <si>
    <t>Grado di urbanizzazione (2021)</t>
  </si>
  <si>
    <t>Codice NUTS1 2024</t>
  </si>
  <si>
    <t>Codice NUTS2 2024</t>
  </si>
  <si>
    <t>ITG</t>
  </si>
  <si>
    <t>Grado di urbanizzazione: dal 2011 Eurostat classifica i comuni secondo tre gradi di urbanizzazione – alta, media e bassa – ricorrendo ad un nuovo strumento basato sulla densità demografica e il numero di abitanti valutati entro griglie regolari con celle di un chilometro quadrato.</t>
  </si>
  <si>
    <t>Codice Istat del Comune 2026</t>
  </si>
  <si>
    <t>Serie storica popolazione residente al 31/12/2025 nelle Frazioni</t>
  </si>
  <si>
    <r>
      <t xml:space="preserve">Popolazione al 31/12/2025 nelle </t>
    </r>
    <r>
      <rPr>
        <b/>
        <sz val="12"/>
        <rFont val="Calibri"/>
        <family val="2"/>
        <scheme val="minor"/>
      </rPr>
      <t>Frazioni</t>
    </r>
    <r>
      <rPr>
        <sz val="12"/>
        <rFont val="Calibri"/>
        <family val="2"/>
        <scheme val="minor"/>
      </rPr>
      <t xml:space="preserve"> e nelle principali </t>
    </r>
    <r>
      <rPr>
        <b/>
        <sz val="12"/>
        <rFont val="Calibri"/>
        <family val="2"/>
      </rPr>
      <t xml:space="preserve">località e quartieri </t>
    </r>
    <r>
      <rPr>
        <sz val="12"/>
        <rFont val="Calibri"/>
        <family val="2"/>
      </rPr>
      <t>di Olbia. Fonte: Anagrafe - Dato provvisorio (popolazione non ufficiale) che esclude:</t>
    </r>
    <r>
      <rPr>
        <i/>
        <sz val="12"/>
        <rFont val="Calibri"/>
        <family val="2"/>
      </rPr>
      <t xml:space="preserve"> residenti nelle isole, senza fissa dimora, altri residenti con indirizzi generici. La superficie è calcolata sull'area delle sezioni di censimento.</t>
    </r>
  </si>
  <si>
    <t>Totale famiglie per numero di componenti nel Comune di Olbia al 31/12/2025</t>
  </si>
  <si>
    <t>Cittadini stranieri residenti al 31/12/2025 - Dettaglio cittadinanza con almeno 100 iscritti in anagrafe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</si>
</sst>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"/>
    <numFmt numFmtId="165" formatCode="0.0%"/>
    <numFmt numFmtId="166" formatCode="000000"/>
    <numFmt numFmtId="167" formatCode="0.0"/>
    <numFmt numFmtId="171" formatCode="_-* #,##0.0000_-;\-* #,##0.0000_-;_-* &quot;-&quot;??_-;_-@_-"/>
  </numFmts>
  <fonts count="38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Arial"/>
      <family val="2"/>
    </font>
    <font>
      <sz val="10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indexed="8"/>
      </top>
      <bottom/>
      <diagonal/>
    </border>
    <border>
      <left style="thin">
        <color indexed="8"/>
      </left>
      <right style="medium">
        <color indexed="64"/>
      </right>
      <top style="thick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" fillId="0" borderId="0"/>
    <xf numFmtId="0" fontId="20" fillId="0" borderId="0"/>
  </cellStyleXfs>
  <cellXfs count="194">
    <xf numFmtId="0" fontId="0" fillId="0" borderId="0" xfId="0"/>
    <xf numFmtId="0" fontId="3" fillId="0" borderId="0" xfId="0" applyFont="1" applyAlignment="1">
      <alignment horizontal="center"/>
    </xf>
    <xf numFmtId="3" fontId="0" fillId="0" borderId="0" xfId="0" applyNumberFormat="1"/>
    <xf numFmtId="0" fontId="5" fillId="0" borderId="0" xfId="0" applyFont="1" applyAlignment="1">
      <alignment horizontal="right"/>
    </xf>
    <xf numFmtId="0" fontId="6" fillId="0" borderId="0" xfId="0" applyFont="1"/>
    <xf numFmtId="1" fontId="0" fillId="0" borderId="0" xfId="0" applyNumberFormat="1"/>
    <xf numFmtId="3" fontId="0" fillId="0" borderId="0" xfId="0" applyNumberFormat="1" applyAlignment="1">
      <alignment horizontal="center"/>
    </xf>
    <xf numFmtId="3" fontId="3" fillId="5" borderId="4" xfId="0" applyNumberFormat="1" applyFont="1" applyFill="1" applyBorder="1" applyAlignment="1">
      <alignment horizontal="center"/>
    </xf>
    <xf numFmtId="3" fontId="3" fillId="6" borderId="4" xfId="0" applyNumberFormat="1" applyFont="1" applyFill="1" applyBorder="1" applyAlignment="1">
      <alignment horizontal="center"/>
    </xf>
    <xf numFmtId="1" fontId="0" fillId="0" borderId="0" xfId="0" applyNumberFormat="1" applyAlignment="1">
      <alignment vertical="center"/>
    </xf>
    <xf numFmtId="0" fontId="0" fillId="2" borderId="6" xfId="0" applyFill="1" applyBorder="1" applyAlignment="1">
      <alignment horizontal="left"/>
    </xf>
    <xf numFmtId="3" fontId="0" fillId="2" borderId="6" xfId="0" applyNumberFormat="1" applyFill="1" applyBorder="1"/>
    <xf numFmtId="0" fontId="0" fillId="2" borderId="0" xfId="0" applyFill="1" applyAlignment="1">
      <alignment horizontal="left"/>
    </xf>
    <xf numFmtId="3" fontId="0" fillId="2" borderId="0" xfId="0" applyNumberFormat="1" applyFill="1"/>
    <xf numFmtId="3" fontId="5" fillId="8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left"/>
    </xf>
    <xf numFmtId="3" fontId="5" fillId="4" borderId="1" xfId="0" applyNumberFormat="1" applyFont="1" applyFill="1" applyBorder="1" applyAlignment="1">
      <alignment horizontal="right"/>
    </xf>
    <xf numFmtId="3" fontId="0" fillId="0" borderId="21" xfId="0" applyNumberForma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9" fillId="2" borderId="6" xfId="0" applyFont="1" applyFill="1" applyBorder="1" applyAlignment="1">
      <alignment horizontal="right" vertical="center" wrapText="1"/>
    </xf>
    <xf numFmtId="3" fontId="0" fillId="6" borderId="23" xfId="0" applyNumberFormat="1" applyFill="1" applyBorder="1" applyAlignment="1">
      <alignment horizontal="center" vertical="center"/>
    </xf>
    <xf numFmtId="3" fontId="0" fillId="5" borderId="23" xfId="0" applyNumberFormat="1" applyFill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3" fillId="6" borderId="13" xfId="0" applyNumberFormat="1" applyFont="1" applyFill="1" applyBorder="1" applyAlignment="1">
      <alignment horizontal="center" vertical="center"/>
    </xf>
    <xf numFmtId="3" fontId="3" fillId="5" borderId="13" xfId="0" applyNumberFormat="1" applyFont="1" applyFill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9" borderId="1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/>
    </xf>
    <xf numFmtId="9" fontId="3" fillId="2" borderId="0" xfId="5" applyFont="1" applyFill="1" applyAlignment="1">
      <alignment horizontal="right" wrapText="1"/>
    </xf>
    <xf numFmtId="0" fontId="0" fillId="2" borderId="0" xfId="0" applyFill="1"/>
    <xf numFmtId="0" fontId="0" fillId="0" borderId="0" xfId="0" applyAlignment="1">
      <alignment horizontal="left"/>
    </xf>
    <xf numFmtId="3" fontId="11" fillId="3" borderId="1" xfId="0" applyNumberFormat="1" applyFont="1" applyFill="1" applyBorder="1" applyAlignment="1">
      <alignment horizontal="center" vertical="top" wrapText="1"/>
    </xf>
    <xf numFmtId="0" fontId="3" fillId="2" borderId="0" xfId="0" applyFont="1" applyFill="1"/>
    <xf numFmtId="0" fontId="0" fillId="2" borderId="0" xfId="0" applyFill="1" applyAlignment="1">
      <alignment wrapText="1"/>
    </xf>
    <xf numFmtId="43" fontId="15" fillId="2" borderId="1" xfId="6" applyFont="1" applyFill="1" applyBorder="1" applyAlignment="1">
      <alignment horizontal="center"/>
    </xf>
    <xf numFmtId="166" fontId="15" fillId="2" borderId="1" xfId="0" applyNumberFormat="1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166" fontId="14" fillId="2" borderId="1" xfId="0" applyNumberFormat="1" applyFont="1" applyFill="1" applyBorder="1" applyAlignment="1">
      <alignment horizontal="center" vertical="top" wrapText="1"/>
    </xf>
    <xf numFmtId="1" fontId="14" fillId="2" borderId="1" xfId="0" applyNumberFormat="1" applyFont="1" applyFill="1" applyBorder="1" applyAlignment="1">
      <alignment horizontal="center" vertical="top" wrapText="1"/>
    </xf>
    <xf numFmtId="3" fontId="14" fillId="2" borderId="1" xfId="0" applyNumberFormat="1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3" fontId="15" fillId="2" borderId="1" xfId="0" applyNumberFormat="1" applyFont="1" applyFill="1" applyBorder="1" applyAlignment="1">
      <alignment horizontal="center"/>
    </xf>
    <xf numFmtId="3" fontId="3" fillId="2" borderId="0" xfId="0" applyNumberFormat="1" applyFont="1" applyFill="1"/>
    <xf numFmtId="0" fontId="0" fillId="2" borderId="0" xfId="0" applyFill="1" applyAlignment="1">
      <alignment vertical="center"/>
    </xf>
    <xf numFmtId="0" fontId="6" fillId="2" borderId="0" xfId="0" applyFont="1" applyFill="1"/>
    <xf numFmtId="3" fontId="0" fillId="0" borderId="1" xfId="0" applyNumberFormat="1" applyBorder="1"/>
    <xf numFmtId="0" fontId="0" fillId="0" borderId="19" xfId="0" applyBorder="1" applyAlignment="1">
      <alignment horizontal="left"/>
    </xf>
    <xf numFmtId="165" fontId="0" fillId="0" borderId="10" xfId="5" applyNumberFormat="1" applyFont="1" applyBorder="1"/>
    <xf numFmtId="3" fontId="0" fillId="0" borderId="2" xfId="0" applyNumberFormat="1" applyBorder="1"/>
    <xf numFmtId="0" fontId="0" fillId="0" borderId="27" xfId="0" applyBorder="1" applyAlignment="1">
      <alignment horizontal="left"/>
    </xf>
    <xf numFmtId="165" fontId="0" fillId="0" borderId="1" xfId="5" applyNumberFormat="1" applyFont="1" applyBorder="1"/>
    <xf numFmtId="3" fontId="0" fillId="0" borderId="3" xfId="0" applyNumberFormat="1" applyBorder="1"/>
    <xf numFmtId="0" fontId="0" fillId="0" borderId="20" xfId="0" applyBorder="1" applyAlignment="1">
      <alignment horizontal="left"/>
    </xf>
    <xf numFmtId="165" fontId="0" fillId="0" borderId="2" xfId="5" applyNumberFormat="1" applyFont="1" applyBorder="1"/>
    <xf numFmtId="165" fontId="0" fillId="0" borderId="1" xfId="5" applyNumberFormat="1" applyFont="1" applyFill="1" applyBorder="1"/>
    <xf numFmtId="0" fontId="0" fillId="0" borderId="26" xfId="0" applyBorder="1" applyAlignment="1">
      <alignment horizontal="left"/>
    </xf>
    <xf numFmtId="3" fontId="3" fillId="3" borderId="1" xfId="0" applyNumberFormat="1" applyFont="1" applyFill="1" applyBorder="1" applyAlignment="1">
      <alignment horizontal="center" vertical="top" wrapText="1"/>
    </xf>
    <xf numFmtId="0" fontId="19" fillId="2" borderId="0" xfId="0" applyFont="1" applyFill="1"/>
    <xf numFmtId="0" fontId="19" fillId="0" borderId="0" xfId="0" applyFont="1"/>
    <xf numFmtId="0" fontId="18" fillId="3" borderId="1" xfId="0" applyFont="1" applyFill="1" applyBorder="1" applyAlignment="1">
      <alignment horizontal="center" vertical="top" wrapText="1"/>
    </xf>
    <xf numFmtId="3" fontId="18" fillId="3" borderId="1" xfId="0" applyNumberFormat="1" applyFont="1" applyFill="1" applyBorder="1" applyAlignment="1">
      <alignment horizontal="center" vertical="top" wrapText="1"/>
    </xf>
    <xf numFmtId="3" fontId="19" fillId="0" borderId="9" xfId="0" applyNumberFormat="1" applyFont="1" applyBorder="1"/>
    <xf numFmtId="165" fontId="19" fillId="0" borderId="1" xfId="5" applyNumberFormat="1" applyFont="1" applyBorder="1" applyAlignment="1">
      <alignment horizontal="right"/>
    </xf>
    <xf numFmtId="3" fontId="19" fillId="0" borderId="1" xfId="0" applyNumberFormat="1" applyFont="1" applyBorder="1"/>
    <xf numFmtId="3" fontId="19" fillId="0" borderId="2" xfId="0" applyNumberFormat="1" applyFont="1" applyBorder="1"/>
    <xf numFmtId="0" fontId="19" fillId="2" borderId="0" xfId="0" applyFont="1" applyFill="1" applyAlignment="1">
      <alignment horizontal="center"/>
    </xf>
    <xf numFmtId="3" fontId="19" fillId="2" borderId="0" xfId="0" applyNumberFormat="1" applyFont="1" applyFill="1"/>
    <xf numFmtId="9" fontId="18" fillId="2" borderId="0" xfId="5" applyFont="1" applyFill="1" applyAlignment="1">
      <alignment horizontal="right" wrapText="1"/>
    </xf>
    <xf numFmtId="0" fontId="19" fillId="2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3" fontId="19" fillId="0" borderId="0" xfId="0" applyNumberFormat="1" applyFont="1"/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165" fontId="19" fillId="0" borderId="3" xfId="5" applyNumberFormat="1" applyFont="1" applyBorder="1"/>
    <xf numFmtId="165" fontId="19" fillId="0" borderId="1" xfId="5" applyNumberFormat="1" applyFont="1" applyBorder="1"/>
    <xf numFmtId="0" fontId="19" fillId="0" borderId="30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4" fontId="0" fillId="0" borderId="3" xfId="0" applyNumberFormat="1" applyBorder="1"/>
    <xf numFmtId="3" fontId="3" fillId="3" borderId="2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justify" vertical="top" wrapText="1"/>
    </xf>
    <xf numFmtId="0" fontId="5" fillId="2" borderId="0" xfId="0" applyFont="1" applyFill="1" applyAlignment="1">
      <alignment horizontal="right"/>
    </xf>
    <xf numFmtId="3" fontId="21" fillId="2" borderId="32" xfId="8" applyNumberFormat="1" applyFont="1" applyFill="1" applyBorder="1" applyAlignment="1">
      <alignment horizontal="right" vertical="top"/>
    </xf>
    <xf numFmtId="3" fontId="21" fillId="2" borderId="37" xfId="8" applyNumberFormat="1" applyFont="1" applyFill="1" applyBorder="1" applyAlignment="1">
      <alignment horizontal="right" vertical="top"/>
    </xf>
    <xf numFmtId="3" fontId="21" fillId="2" borderId="33" xfId="8" applyNumberFormat="1" applyFont="1" applyFill="1" applyBorder="1" applyAlignment="1">
      <alignment horizontal="right" vertical="top"/>
    </xf>
    <xf numFmtId="3" fontId="21" fillId="2" borderId="38" xfId="8" applyNumberFormat="1" applyFont="1" applyFill="1" applyBorder="1" applyAlignment="1">
      <alignment horizontal="right" vertical="top"/>
    </xf>
    <xf numFmtId="3" fontId="21" fillId="2" borderId="40" xfId="8" applyNumberFormat="1" applyFont="1" applyFill="1" applyBorder="1" applyAlignment="1">
      <alignment horizontal="right" vertical="top"/>
    </xf>
    <xf numFmtId="3" fontId="21" fillId="2" borderId="41" xfId="8" applyNumberFormat="1" applyFont="1" applyFill="1" applyBorder="1" applyAlignment="1">
      <alignment horizontal="right" vertical="top"/>
    </xf>
    <xf numFmtId="0" fontId="21" fillId="2" borderId="34" xfId="8" applyFont="1" applyFill="1" applyBorder="1" applyAlignment="1">
      <alignment horizontal="left"/>
    </xf>
    <xf numFmtId="0" fontId="21" fillId="2" borderId="35" xfId="8" applyFont="1" applyFill="1" applyBorder="1" applyAlignment="1">
      <alignment horizontal="left"/>
    </xf>
    <xf numFmtId="0" fontId="21" fillId="2" borderId="36" xfId="8" applyFont="1" applyFill="1" applyBorder="1" applyAlignment="1">
      <alignment horizontal="left" vertical="top"/>
    </xf>
    <xf numFmtId="0" fontId="21" fillId="2" borderId="35" xfId="8" applyFont="1" applyFill="1" applyBorder="1" applyAlignment="1">
      <alignment horizontal="left" vertical="top"/>
    </xf>
    <xf numFmtId="0" fontId="21" fillId="2" borderId="39" xfId="8" applyFont="1" applyFill="1" applyBorder="1" applyAlignment="1">
      <alignment horizontal="left" vertical="top"/>
    </xf>
    <xf numFmtId="0" fontId="13" fillId="2" borderId="0" xfId="0" applyFont="1" applyFill="1" applyAlignment="1">
      <alignment horizontal="left" wrapText="1"/>
    </xf>
    <xf numFmtId="1" fontId="0" fillId="2" borderId="0" xfId="0" applyNumberFormat="1" applyFill="1"/>
    <xf numFmtId="1" fontId="8" fillId="2" borderId="0" xfId="0" applyNumberFormat="1" applyFont="1" applyFill="1"/>
    <xf numFmtId="0" fontId="8" fillId="2" borderId="0" xfId="0" applyFont="1" applyFill="1"/>
    <xf numFmtId="1" fontId="0" fillId="2" borderId="0" xfId="0" applyNumberFormat="1" applyFill="1" applyAlignment="1">
      <alignment vertical="center"/>
    </xf>
    <xf numFmtId="2" fontId="2" fillId="2" borderId="0" xfId="5" applyNumberFormat="1" applyFont="1" applyFill="1"/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0" fontId="13" fillId="2" borderId="0" xfId="0" applyFont="1" applyFill="1" applyAlignment="1">
      <alignment horizontal="left"/>
    </xf>
    <xf numFmtId="0" fontId="0" fillId="2" borderId="0" xfId="0" applyFill="1" applyAlignment="1">
      <alignment horizontal="justify" vertical="center"/>
    </xf>
    <xf numFmtId="0" fontId="3" fillId="2" borderId="8" xfId="0" applyFont="1" applyFill="1" applyBorder="1" applyAlignment="1">
      <alignment horizontal="left"/>
    </xf>
    <xf numFmtId="3" fontId="3" fillId="2" borderId="8" xfId="0" applyNumberFormat="1" applyFont="1" applyFill="1" applyBorder="1"/>
    <xf numFmtId="9" fontId="3" fillId="2" borderId="8" xfId="5" applyFont="1" applyFill="1" applyBorder="1"/>
    <xf numFmtId="3" fontId="21" fillId="2" borderId="42" xfId="8" applyNumberFormat="1" applyFont="1" applyFill="1" applyBorder="1" applyAlignment="1">
      <alignment horizontal="right" vertical="top"/>
    </xf>
    <xf numFmtId="3" fontId="21" fillId="2" borderId="43" xfId="8" applyNumberFormat="1" applyFont="1" applyFill="1" applyBorder="1" applyAlignment="1">
      <alignment horizontal="right" vertical="top"/>
    </xf>
    <xf numFmtId="3" fontId="21" fillId="2" borderId="44" xfId="8" applyNumberFormat="1" applyFont="1" applyFill="1" applyBorder="1" applyAlignment="1">
      <alignment horizontal="right" vertical="top"/>
    </xf>
    <xf numFmtId="0" fontId="22" fillId="2" borderId="0" xfId="0" applyFont="1" applyFill="1" applyAlignment="1">
      <alignment vertical="center" wrapText="1"/>
    </xf>
    <xf numFmtId="0" fontId="27" fillId="2" borderId="0" xfId="0" applyFont="1" applyFill="1"/>
    <xf numFmtId="0" fontId="28" fillId="2" borderId="0" xfId="0" applyFont="1" applyFill="1"/>
    <xf numFmtId="0" fontId="13" fillId="2" borderId="0" xfId="0" applyFont="1" applyFill="1" applyAlignment="1">
      <alignment horizontal="right"/>
    </xf>
    <xf numFmtId="0" fontId="30" fillId="2" borderId="0" xfId="0" applyFont="1" applyFill="1" applyAlignment="1">
      <alignment horizontal="right"/>
    </xf>
    <xf numFmtId="3" fontId="27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justify" vertical="center" wrapText="1"/>
    </xf>
    <xf numFmtId="0" fontId="31" fillId="2" borderId="0" xfId="0" applyFont="1" applyFill="1" applyAlignment="1">
      <alignment vertical="center" wrapText="1"/>
    </xf>
    <xf numFmtId="0" fontId="33" fillId="2" borderId="0" xfId="0" applyFont="1" applyFill="1"/>
    <xf numFmtId="0" fontId="13" fillId="2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right"/>
    </xf>
    <xf numFmtId="0" fontId="29" fillId="2" borderId="7" xfId="0" applyFont="1" applyFill="1" applyBorder="1" applyAlignment="1">
      <alignment horizontal="left" vertical="center" wrapText="1"/>
    </xf>
    <xf numFmtId="167" fontId="30" fillId="2" borderId="0" xfId="0" applyNumberFormat="1" applyFont="1" applyFill="1" applyAlignment="1">
      <alignment horizontal="center"/>
    </xf>
    <xf numFmtId="1" fontId="30" fillId="2" borderId="0" xfId="0" applyNumberFormat="1" applyFont="1" applyFill="1" applyAlignment="1">
      <alignment horizontal="center"/>
    </xf>
    <xf numFmtId="167" fontId="30" fillId="2" borderId="7" xfId="0" applyNumberFormat="1" applyFont="1" applyFill="1" applyBorder="1" applyAlignment="1">
      <alignment horizontal="center"/>
    </xf>
    <xf numFmtId="1" fontId="30" fillId="2" borderId="7" xfId="0" applyNumberFormat="1" applyFont="1" applyFill="1" applyBorder="1" applyAlignment="1">
      <alignment horizontal="center"/>
    </xf>
    <xf numFmtId="167" fontId="27" fillId="2" borderId="0" xfId="0" applyNumberFormat="1" applyFont="1" applyFill="1" applyAlignment="1">
      <alignment horizontal="center"/>
    </xf>
    <xf numFmtId="1" fontId="27" fillId="2" borderId="0" xfId="0" applyNumberFormat="1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167" fontId="27" fillId="2" borderId="18" xfId="0" applyNumberFormat="1" applyFont="1" applyFill="1" applyBorder="1" applyAlignment="1">
      <alignment horizontal="center"/>
    </xf>
    <xf numFmtId="0" fontId="13" fillId="8" borderId="7" xfId="0" applyFont="1" applyFill="1" applyBorder="1" applyAlignment="1">
      <alignment horizontal="center" vertical="center" wrapText="1"/>
    </xf>
    <xf numFmtId="167" fontId="27" fillId="8" borderId="0" xfId="0" applyNumberFormat="1" applyFont="1" applyFill="1" applyAlignment="1">
      <alignment horizontal="center"/>
    </xf>
    <xf numFmtId="0" fontId="13" fillId="8" borderId="6" xfId="0" applyFont="1" applyFill="1" applyBorder="1" applyAlignment="1">
      <alignment horizontal="right"/>
    </xf>
    <xf numFmtId="167" fontId="30" fillId="8" borderId="0" xfId="0" applyNumberFormat="1" applyFont="1" applyFill="1" applyAlignment="1">
      <alignment horizontal="center"/>
    </xf>
    <xf numFmtId="167" fontId="30" fillId="8" borderId="7" xfId="0" applyNumberFormat="1" applyFont="1" applyFill="1" applyBorder="1" applyAlignment="1">
      <alignment horizontal="center"/>
    </xf>
    <xf numFmtId="0" fontId="34" fillId="8" borderId="9" xfId="0" applyFont="1" applyFill="1" applyBorder="1" applyAlignment="1">
      <alignment horizontal="center" vertical="center" wrapText="1"/>
    </xf>
    <xf numFmtId="3" fontId="27" fillId="8" borderId="16" xfId="0" applyNumberFormat="1" applyFont="1" applyFill="1" applyBorder="1" applyAlignment="1">
      <alignment horizontal="right"/>
    </xf>
    <xf numFmtId="3" fontId="27" fillId="8" borderId="17" xfId="0" applyNumberFormat="1" applyFont="1" applyFill="1" applyBorder="1" applyAlignment="1">
      <alignment horizontal="right"/>
    </xf>
    <xf numFmtId="3" fontId="30" fillId="8" borderId="16" xfId="0" applyNumberFormat="1" applyFont="1" applyFill="1" applyBorder="1" applyAlignment="1">
      <alignment horizontal="right"/>
    </xf>
    <xf numFmtId="3" fontId="30" fillId="8" borderId="9" xfId="0" applyNumberFormat="1" applyFont="1" applyFill="1" applyBorder="1" applyAlignment="1">
      <alignment horizontal="right"/>
    </xf>
    <xf numFmtId="0" fontId="3" fillId="2" borderId="2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3" fontId="4" fillId="0" borderId="45" xfId="0" applyNumberFormat="1" applyFont="1" applyBorder="1" applyAlignment="1">
      <alignment wrapText="1"/>
    </xf>
    <xf numFmtId="3" fontId="4" fillId="0" borderId="46" xfId="0" applyNumberFormat="1" applyFont="1" applyBorder="1" applyAlignment="1">
      <alignment wrapText="1"/>
    </xf>
    <xf numFmtId="3" fontId="5" fillId="8" borderId="10" xfId="0" applyNumberFormat="1" applyFont="1" applyFill="1" applyBorder="1" applyAlignment="1">
      <alignment wrapText="1"/>
    </xf>
    <xf numFmtId="3" fontId="5" fillId="0" borderId="47" xfId="0" applyNumberFormat="1" applyFont="1" applyBorder="1" applyAlignment="1">
      <alignment horizontal="right" wrapText="1"/>
    </xf>
    <xf numFmtId="3" fontId="5" fillId="0" borderId="48" xfId="0" applyNumberFormat="1" applyFont="1" applyBorder="1" applyAlignment="1">
      <alignment horizontal="right" wrapText="1"/>
    </xf>
    <xf numFmtId="164" fontId="0" fillId="7" borderId="1" xfId="0" quotePrefix="1" applyNumberForma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5" fontId="0" fillId="0" borderId="0" xfId="0" applyNumberFormat="1"/>
    <xf numFmtId="165" fontId="0" fillId="0" borderId="0" xfId="5" applyNumberFormat="1" applyFont="1"/>
    <xf numFmtId="0" fontId="0" fillId="0" borderId="49" xfId="0" applyBorder="1" applyAlignment="1">
      <alignment horizontal="left"/>
    </xf>
    <xf numFmtId="3" fontId="35" fillId="0" borderId="8" xfId="0" applyNumberFormat="1" applyFont="1" applyBorder="1"/>
    <xf numFmtId="3" fontId="35" fillId="0" borderId="50" xfId="0" applyNumberFormat="1" applyFont="1" applyBorder="1"/>
    <xf numFmtId="165" fontId="0" fillId="0" borderId="0" xfId="5" applyNumberFormat="1" applyFont="1" applyAlignment="1">
      <alignment horizontal="left"/>
    </xf>
    <xf numFmtId="3" fontId="0" fillId="0" borderId="3" xfId="0" applyNumberFormat="1" applyBorder="1" applyAlignment="1">
      <alignment horizontal="right"/>
    </xf>
    <xf numFmtId="0" fontId="21" fillId="2" borderId="51" xfId="8" applyFont="1" applyFill="1" applyBorder="1" applyAlignment="1">
      <alignment horizontal="center"/>
    </xf>
    <xf numFmtId="0" fontId="21" fillId="2" borderId="52" xfId="8" applyFont="1" applyFill="1" applyBorder="1" applyAlignment="1">
      <alignment horizontal="center"/>
    </xf>
    <xf numFmtId="0" fontId="21" fillId="2" borderId="53" xfId="8" applyFont="1" applyFill="1" applyBorder="1" applyAlignment="1">
      <alignment horizontal="center"/>
    </xf>
    <xf numFmtId="0" fontId="36" fillId="2" borderId="0" xfId="0" applyFont="1" applyFill="1" applyAlignment="1">
      <alignment horizontal="justify" vertical="center"/>
    </xf>
    <xf numFmtId="10" fontId="2" fillId="9" borderId="24" xfId="5" applyNumberFormat="1" applyFont="1" applyFill="1" applyBorder="1" applyAlignment="1">
      <alignment horizontal="center"/>
    </xf>
    <xf numFmtId="10" fontId="2" fillId="2" borderId="6" xfId="5" applyNumberFormat="1" applyFont="1" applyFill="1" applyBorder="1"/>
    <xf numFmtId="10" fontId="3" fillId="9" borderId="11" xfId="5" applyNumberFormat="1" applyFont="1" applyFill="1" applyBorder="1" applyAlignment="1">
      <alignment horizontal="center"/>
    </xf>
    <xf numFmtId="10" fontId="0" fillId="0" borderId="0" xfId="5" applyNumberFormat="1" applyFont="1"/>
    <xf numFmtId="4" fontId="0" fillId="0" borderId="3" xfId="0" applyNumberFormat="1" applyBorder="1" applyAlignment="1">
      <alignment horizontal="right"/>
    </xf>
    <xf numFmtId="0" fontId="7" fillId="2" borderId="0" xfId="0" applyFont="1" applyFill="1" applyAlignment="1">
      <alignment horizontal="justify" vertical="top" wrapText="1"/>
    </xf>
    <xf numFmtId="0" fontId="8" fillId="2" borderId="0" xfId="0" applyFont="1" applyFill="1" applyAlignment="1">
      <alignment horizontal="center" vertical="top" wrapText="1"/>
    </xf>
    <xf numFmtId="0" fontId="16" fillId="2" borderId="0" xfId="0" applyFont="1" applyFill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0" fillId="7" borderId="0" xfId="0" applyFont="1" applyFill="1" applyAlignment="1">
      <alignment horizontal="left" wrapText="1"/>
    </xf>
    <xf numFmtId="0" fontId="13" fillId="7" borderId="0" xfId="0" applyFont="1" applyFill="1" applyAlignment="1">
      <alignment horizontal="left" wrapText="1"/>
    </xf>
    <xf numFmtId="0" fontId="0" fillId="2" borderId="54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1" fillId="2" borderId="5" xfId="8" applyFont="1" applyFill="1" applyBorder="1" applyAlignment="1">
      <alignment horizontal="center"/>
    </xf>
    <xf numFmtId="0" fontId="21" fillId="2" borderId="4" xfId="8" applyFont="1" applyFill="1" applyBorder="1" applyAlignment="1">
      <alignment horizontal="center"/>
    </xf>
    <xf numFmtId="0" fontId="21" fillId="2" borderId="11" xfId="8" applyFont="1" applyFill="1" applyBorder="1" applyAlignment="1">
      <alignment horizontal="center"/>
    </xf>
    <xf numFmtId="0" fontId="22" fillId="2" borderId="0" xfId="0" applyFont="1" applyFill="1" applyAlignment="1">
      <alignment horizontal="justify" vertical="center" wrapText="1"/>
    </xf>
    <xf numFmtId="0" fontId="3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justify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vertical="top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/>
    </xf>
    <xf numFmtId="171" fontId="15" fillId="2" borderId="1" xfId="7" applyNumberFormat="1" applyFont="1" applyFill="1" applyBorder="1" applyAlignment="1">
      <alignment horizontal="center"/>
    </xf>
  </cellXfs>
  <cellStyles count="9">
    <cellStyle name="Migliaia" xfId="6" builtinId="3"/>
    <cellStyle name="Normale" xfId="0" builtinId="0"/>
    <cellStyle name="Normale 2" xfId="1" xr:uid="{00000000-0005-0000-0000-000002000000}"/>
    <cellStyle name="Normale 3" xfId="2" xr:uid="{00000000-0005-0000-0000-000003000000}"/>
    <cellStyle name="Normale 4" xfId="3" xr:uid="{00000000-0005-0000-0000-000004000000}"/>
    <cellStyle name="Normale 5" xfId="4" xr:uid="{00000000-0005-0000-0000-000005000000}"/>
    <cellStyle name="Normale_Foglio2" xfId="8" xr:uid="{00000000-0005-0000-0000-000006000000}"/>
    <cellStyle name="Normale_Xl0000030" xfId="7" xr:uid="{00000000-0005-0000-0000-000007000000}"/>
    <cellStyle name="Percentual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16"/>
  <sheetViews>
    <sheetView workbookViewId="0">
      <selection activeCell="G3" sqref="G3"/>
    </sheetView>
  </sheetViews>
  <sheetFormatPr defaultRowHeight="15" x14ac:dyDescent="0.25"/>
  <cols>
    <col min="1" max="1" width="6" style="30" customWidth="1"/>
    <col min="2" max="2" width="9.42578125" style="34" bestFit="1" customWidth="1"/>
    <col min="3" max="3" width="10.85546875" style="13" bestFit="1" customWidth="1"/>
    <col min="4" max="5" width="9.7109375" style="13" customWidth="1"/>
    <col min="6" max="6" width="9.140625" style="13" bestFit="1" customWidth="1"/>
    <col min="7" max="7" width="9.28515625" style="13" bestFit="1" customWidth="1"/>
    <col min="8" max="8" width="9.28515625" style="30" bestFit="1" customWidth="1"/>
    <col min="9" max="9" width="7.5703125" style="30" bestFit="1" customWidth="1"/>
    <col min="10" max="10" width="9.140625" style="30" bestFit="1" customWidth="1"/>
    <col min="11" max="11" width="8.7109375" style="30" bestFit="1" customWidth="1"/>
    <col min="12" max="12" width="8" style="30" bestFit="1" customWidth="1"/>
    <col min="13" max="14" width="7.28515625" style="30" bestFit="1" customWidth="1"/>
    <col min="15" max="15" width="8.85546875" style="30" bestFit="1" customWidth="1"/>
    <col min="16" max="16" width="10.5703125" style="30" customWidth="1"/>
    <col min="17" max="16384" width="9.140625" style="30"/>
  </cols>
  <sheetData>
    <row r="2" spans="2:16" ht="48" x14ac:dyDescent="0.25">
      <c r="B2" s="38" t="s">
        <v>77</v>
      </c>
      <c r="C2" s="40" t="s">
        <v>141</v>
      </c>
      <c r="D2" s="40" t="s">
        <v>142</v>
      </c>
      <c r="E2" s="40" t="s">
        <v>138</v>
      </c>
      <c r="F2" s="40" t="s">
        <v>78</v>
      </c>
      <c r="G2" s="39" t="s">
        <v>145</v>
      </c>
      <c r="H2" s="39" t="s">
        <v>91</v>
      </c>
      <c r="I2" s="40" t="s">
        <v>79</v>
      </c>
      <c r="J2" s="39" t="s">
        <v>80</v>
      </c>
      <c r="K2" s="39" t="s">
        <v>81</v>
      </c>
      <c r="L2" s="41" t="s">
        <v>82</v>
      </c>
      <c r="M2" s="39" t="s">
        <v>83</v>
      </c>
      <c r="N2" s="39" t="s">
        <v>84</v>
      </c>
      <c r="O2" s="39" t="s">
        <v>140</v>
      </c>
      <c r="P2" s="39" t="s">
        <v>136</v>
      </c>
    </row>
    <row r="3" spans="2:16" x14ac:dyDescent="0.25">
      <c r="B3" s="42" t="s">
        <v>85</v>
      </c>
      <c r="C3" s="42" t="s">
        <v>143</v>
      </c>
      <c r="D3" s="42" t="s">
        <v>86</v>
      </c>
      <c r="E3" s="42" t="s">
        <v>139</v>
      </c>
      <c r="F3" s="35" t="s">
        <v>87</v>
      </c>
      <c r="G3" s="36">
        <v>113017</v>
      </c>
      <c r="H3" s="192" t="s">
        <v>137</v>
      </c>
      <c r="I3" s="37" t="s">
        <v>88</v>
      </c>
      <c r="J3" s="37">
        <v>1</v>
      </c>
      <c r="K3" s="37" t="s">
        <v>89</v>
      </c>
      <c r="L3" s="43">
        <v>15</v>
      </c>
      <c r="M3" s="37">
        <v>1</v>
      </c>
      <c r="N3" s="37" t="s">
        <v>90</v>
      </c>
      <c r="O3" s="37">
        <v>2</v>
      </c>
      <c r="P3" s="193">
        <v>384.39240000000001</v>
      </c>
    </row>
    <row r="4" spans="2:16" x14ac:dyDescent="0.25">
      <c r="B4" s="13"/>
      <c r="C4" s="30"/>
      <c r="D4" s="30"/>
      <c r="E4" s="30"/>
      <c r="F4" s="30"/>
      <c r="G4" s="30"/>
    </row>
    <row r="5" spans="2:16" x14ac:dyDescent="0.25">
      <c r="B5" s="44" t="s">
        <v>97</v>
      </c>
      <c r="C5" s="30"/>
      <c r="D5" s="30"/>
      <c r="E5" s="30"/>
      <c r="F5" s="30"/>
      <c r="G5" s="30"/>
    </row>
    <row r="6" spans="2:16" s="45" customFormat="1" x14ac:dyDescent="0.25">
      <c r="B6" s="171" t="s">
        <v>92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</row>
    <row r="7" spans="2:16" s="45" customFormat="1" x14ac:dyDescent="0.25">
      <c r="B7" s="171" t="s">
        <v>93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</row>
    <row r="8" spans="2:16" s="45" customFormat="1" x14ac:dyDescent="0.25">
      <c r="B8" s="171" t="s">
        <v>94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</row>
    <row r="9" spans="2:16" s="45" customFormat="1" x14ac:dyDescent="0.25">
      <c r="B9" s="171" t="s">
        <v>95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</row>
    <row r="10" spans="2:16" s="45" customFormat="1" ht="25.5" customHeight="1" x14ac:dyDescent="0.25">
      <c r="B10" s="171" t="s">
        <v>96</v>
      </c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</row>
    <row r="11" spans="2:16" ht="21" customHeight="1" x14ac:dyDescent="0.25">
      <c r="B11" s="171" t="s">
        <v>144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</row>
    <row r="12" spans="2:16" x14ac:dyDescent="0.25">
      <c r="B12" s="13"/>
      <c r="C12" s="30"/>
      <c r="D12" s="30"/>
      <c r="E12" s="30"/>
      <c r="F12" s="30"/>
      <c r="G12" s="30"/>
    </row>
    <row r="13" spans="2:16" x14ac:dyDescent="0.25">
      <c r="B13" s="13"/>
      <c r="C13" s="30"/>
      <c r="D13" s="30"/>
      <c r="E13" s="30"/>
      <c r="F13" s="30"/>
      <c r="G13" s="30"/>
    </row>
    <row r="14" spans="2:16" x14ac:dyDescent="0.25">
      <c r="B14" s="13"/>
      <c r="C14" s="30"/>
      <c r="D14" s="30"/>
      <c r="E14" s="30"/>
      <c r="F14" s="30"/>
      <c r="G14" s="30"/>
    </row>
    <row r="15" spans="2:16" x14ac:dyDescent="0.25">
      <c r="B15" s="13"/>
      <c r="C15" s="30"/>
      <c r="D15" s="30"/>
      <c r="E15" s="30"/>
      <c r="F15" s="30"/>
      <c r="G15" s="30"/>
    </row>
    <row r="16" spans="2:16" x14ac:dyDescent="0.25">
      <c r="B16" s="13"/>
      <c r="C16" s="30"/>
      <c r="D16" s="30"/>
      <c r="E16" s="30"/>
      <c r="F16" s="30"/>
      <c r="G16" s="30"/>
    </row>
  </sheetData>
  <mergeCells count="6">
    <mergeCell ref="B11:P11"/>
    <mergeCell ref="B6:P6"/>
    <mergeCell ref="B7:P7"/>
    <mergeCell ref="B8:P8"/>
    <mergeCell ref="B9:P9"/>
    <mergeCell ref="B10:P10"/>
  </mergeCells>
  <phoneticPr fontId="37" type="noConversion"/>
  <pageMargins left="0.31496062992125984" right="0.43307086614173229" top="0.51181102362204722" bottom="0.59055118110236227" header="0.31496062992125984" footer="0.31496062992125984"/>
  <pageSetup paperSize="9" fitToHeight="2" orientation="landscape" r:id="rId1"/>
  <headerFooter>
    <oddFooter>&amp;LElaborazioni a cura dell'Ufficio di Statistica del Comune di Olbia&amp;R&amp;P/&amp;N</oddFooter>
  </headerFooter>
  <ignoredErrors>
    <ignoredError sqref="F3 I3:K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5"/>
  <sheetViews>
    <sheetView showGridLines="0" tabSelected="1" workbookViewId="0">
      <selection activeCell="D22" sqref="D22"/>
    </sheetView>
  </sheetViews>
  <sheetFormatPr defaultRowHeight="21" x14ac:dyDescent="0.35"/>
  <cols>
    <col min="1" max="1" width="4.5703125" style="59" customWidth="1"/>
    <col min="2" max="2" width="17.85546875" style="72" customWidth="1"/>
    <col min="3" max="4" width="25.5703125" style="73" customWidth="1"/>
    <col min="5" max="5" width="9.140625" style="59"/>
    <col min="6" max="16384" width="9.140625" style="60"/>
  </cols>
  <sheetData>
    <row r="1" spans="2:4" ht="24.75" customHeight="1" x14ac:dyDescent="0.35">
      <c r="B1" s="172" t="s">
        <v>76</v>
      </c>
      <c r="C1" s="172"/>
      <c r="D1" s="172"/>
    </row>
    <row r="2" spans="2:4" x14ac:dyDescent="0.35">
      <c r="B2" s="61" t="s">
        <v>11</v>
      </c>
      <c r="C2" s="62" t="s">
        <v>12</v>
      </c>
      <c r="D2" s="62" t="s">
        <v>98</v>
      </c>
    </row>
    <row r="3" spans="2:4" x14ac:dyDescent="0.35">
      <c r="B3" s="74">
        <v>1981</v>
      </c>
      <c r="C3" s="63">
        <v>31319</v>
      </c>
      <c r="D3" s="64" t="s">
        <v>24</v>
      </c>
    </row>
    <row r="4" spans="2:4" x14ac:dyDescent="0.35">
      <c r="B4" s="75">
        <v>1982</v>
      </c>
      <c r="C4" s="65">
        <v>32636</v>
      </c>
      <c r="D4" s="76">
        <v>4.2051151058462917E-2</v>
      </c>
    </row>
    <row r="5" spans="2:4" x14ac:dyDescent="0.35">
      <c r="B5" s="75">
        <v>1983</v>
      </c>
      <c r="C5" s="65">
        <v>33826</v>
      </c>
      <c r="D5" s="77">
        <v>3.6462801813947787E-2</v>
      </c>
    </row>
    <row r="6" spans="2:4" x14ac:dyDescent="0.35">
      <c r="B6" s="75">
        <v>1984</v>
      </c>
      <c r="C6" s="65">
        <v>34803</v>
      </c>
      <c r="D6" s="77">
        <v>2.8883107668657246E-2</v>
      </c>
    </row>
    <row r="7" spans="2:4" x14ac:dyDescent="0.35">
      <c r="B7" s="75">
        <v>1985</v>
      </c>
      <c r="C7" s="65">
        <v>36144</v>
      </c>
      <c r="D7" s="77">
        <v>3.8531161106801139E-2</v>
      </c>
    </row>
    <row r="8" spans="2:4" x14ac:dyDescent="0.35">
      <c r="B8" s="75">
        <v>1986</v>
      </c>
      <c r="C8" s="65">
        <v>37113</v>
      </c>
      <c r="D8" s="77">
        <v>2.6809428950863214E-2</v>
      </c>
    </row>
    <row r="9" spans="2:4" x14ac:dyDescent="0.35">
      <c r="B9" s="75">
        <v>1987</v>
      </c>
      <c r="C9" s="65">
        <v>38003</v>
      </c>
      <c r="D9" s="77">
        <v>2.3980815347721823E-2</v>
      </c>
    </row>
    <row r="10" spans="2:4" x14ac:dyDescent="0.35">
      <c r="B10" s="75">
        <v>1988</v>
      </c>
      <c r="C10" s="65">
        <v>38944</v>
      </c>
      <c r="D10" s="77">
        <v>2.4761203062916085E-2</v>
      </c>
    </row>
    <row r="11" spans="2:4" x14ac:dyDescent="0.35">
      <c r="B11" s="75">
        <v>1989</v>
      </c>
      <c r="C11" s="65">
        <v>39846</v>
      </c>
      <c r="D11" s="77">
        <v>2.3161462612982745E-2</v>
      </c>
    </row>
    <row r="12" spans="2:4" x14ac:dyDescent="0.35">
      <c r="B12" s="78">
        <v>1990</v>
      </c>
      <c r="C12" s="66">
        <v>40941</v>
      </c>
      <c r="D12" s="77">
        <v>2.748080108417407E-2</v>
      </c>
    </row>
    <row r="13" spans="2:4" x14ac:dyDescent="0.35">
      <c r="B13" s="78">
        <v>1991</v>
      </c>
      <c r="C13" s="66">
        <v>41109</v>
      </c>
      <c r="D13" s="77">
        <v>4.1034659632153588E-3</v>
      </c>
    </row>
    <row r="14" spans="2:4" x14ac:dyDescent="0.35">
      <c r="B14" s="78">
        <v>1992</v>
      </c>
      <c r="C14" s="66">
        <v>41609</v>
      </c>
      <c r="D14" s="77">
        <v>1.2162786737697341E-2</v>
      </c>
    </row>
    <row r="15" spans="2:4" x14ac:dyDescent="0.35">
      <c r="B15" s="75">
        <v>1993</v>
      </c>
      <c r="C15" s="66">
        <v>41900</v>
      </c>
      <c r="D15" s="77">
        <v>6.9936792520848851E-3</v>
      </c>
    </row>
    <row r="16" spans="2:4" x14ac:dyDescent="0.35">
      <c r="B16" s="75">
        <v>1994</v>
      </c>
      <c r="C16" s="66">
        <v>42414</v>
      </c>
      <c r="D16" s="77">
        <v>1.2267303102625299E-2</v>
      </c>
    </row>
    <row r="17" spans="1:5" x14ac:dyDescent="0.35">
      <c r="B17" s="75">
        <v>1995</v>
      </c>
      <c r="C17" s="65">
        <v>42848</v>
      </c>
      <c r="D17" s="77">
        <v>1.0232470410713443E-2</v>
      </c>
    </row>
    <row r="18" spans="1:5" x14ac:dyDescent="0.35">
      <c r="B18" s="75">
        <v>1996</v>
      </c>
      <c r="C18" s="65">
        <v>43245</v>
      </c>
      <c r="D18" s="77">
        <v>9.2653099327856606E-3</v>
      </c>
    </row>
    <row r="19" spans="1:5" x14ac:dyDescent="0.35">
      <c r="B19" s="75">
        <v>1997</v>
      </c>
      <c r="C19" s="65">
        <v>43710</v>
      </c>
      <c r="D19" s="77">
        <v>1.0752688172043012E-2</v>
      </c>
    </row>
    <row r="20" spans="1:5" x14ac:dyDescent="0.35">
      <c r="B20" s="75">
        <v>1998</v>
      </c>
      <c r="C20" s="65">
        <v>44093</v>
      </c>
      <c r="D20" s="77">
        <v>8.7622969572180281E-3</v>
      </c>
    </row>
    <row r="21" spans="1:5" x14ac:dyDescent="0.35">
      <c r="B21" s="75">
        <v>1999</v>
      </c>
      <c r="C21" s="65">
        <v>44560</v>
      </c>
      <c r="D21" s="77">
        <v>1.0591250311840881E-2</v>
      </c>
    </row>
    <row r="22" spans="1:5" x14ac:dyDescent="0.35">
      <c r="B22" s="79">
        <v>2000</v>
      </c>
      <c r="C22" s="65">
        <v>44991</v>
      </c>
      <c r="D22" s="77">
        <v>9.6723518850987435E-3</v>
      </c>
    </row>
    <row r="23" spans="1:5" ht="10.5" customHeight="1" x14ac:dyDescent="0.35">
      <c r="B23" s="67"/>
      <c r="C23" s="68"/>
      <c r="D23" s="69"/>
    </row>
    <row r="24" spans="1:5" s="71" customFormat="1" ht="76.5" customHeight="1" x14ac:dyDescent="0.35">
      <c r="A24" s="70"/>
      <c r="B24" s="173" t="s">
        <v>66</v>
      </c>
      <c r="C24" s="173"/>
      <c r="D24" s="173"/>
      <c r="E24" s="70"/>
    </row>
    <row r="25" spans="1:5" s="59" customFormat="1" x14ac:dyDescent="0.35">
      <c r="B25" s="67"/>
      <c r="C25" s="68"/>
      <c r="D25" s="68"/>
    </row>
  </sheetData>
  <mergeCells count="2">
    <mergeCell ref="B1:D1"/>
    <mergeCell ref="B24:D24"/>
  </mergeCells>
  <printOptions horizontalCentered="1"/>
  <pageMargins left="0.35433070866141736" right="0.43307086614173229" top="0.51181102362204722" bottom="0.59055118110236227" header="0.31496062992125984" footer="0.31496062992125984"/>
  <pageSetup paperSize="9" orientation="portrait" r:id="rId1"/>
  <headerFooter>
    <oddFooter>&amp;LElaborazioni a cura dell'Ufficio di Statistica del Comune di Olbia&amp;R&amp;P/&amp;N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1">
    <pageSetUpPr fitToPage="1"/>
  </sheetPr>
  <dimension ref="A1:P33"/>
  <sheetViews>
    <sheetView showGridLines="0" zoomScaleNormal="100" workbookViewId="0">
      <selection activeCell="F33" sqref="F33"/>
    </sheetView>
  </sheetViews>
  <sheetFormatPr defaultRowHeight="15" x14ac:dyDescent="0.25"/>
  <cols>
    <col min="1" max="1" width="3" style="30" customWidth="1"/>
    <col min="2" max="2" width="10" customWidth="1"/>
    <col min="3" max="5" width="10.85546875" style="2" customWidth="1"/>
    <col min="6" max="6" width="10.85546875" customWidth="1"/>
    <col min="7" max="10" width="10.85546875" style="2" customWidth="1"/>
    <col min="11" max="11" width="9.140625" style="30"/>
    <col min="12" max="12" width="18.85546875" bestFit="1" customWidth="1"/>
    <col min="13" max="13" width="20.85546875" bestFit="1" customWidth="1"/>
  </cols>
  <sheetData>
    <row r="1" spans="1:12" ht="48" customHeight="1" x14ac:dyDescent="0.25">
      <c r="B1" s="172" t="s">
        <v>100</v>
      </c>
      <c r="C1" s="172"/>
      <c r="D1" s="172"/>
      <c r="E1" s="172"/>
      <c r="F1" s="172"/>
      <c r="G1" s="172"/>
      <c r="H1" s="172"/>
      <c r="I1" s="172"/>
      <c r="J1" s="172"/>
    </row>
    <row r="2" spans="1:12" s="4" customFormat="1" ht="90" x14ac:dyDescent="0.25">
      <c r="A2" s="46"/>
      <c r="B2" s="27" t="s">
        <v>11</v>
      </c>
      <c r="C2" s="58" t="s">
        <v>12</v>
      </c>
      <c r="D2" s="32" t="s">
        <v>98</v>
      </c>
      <c r="E2" s="81" t="s">
        <v>8</v>
      </c>
      <c r="F2" s="32" t="s">
        <v>98</v>
      </c>
      <c r="G2" s="58" t="s">
        <v>75</v>
      </c>
      <c r="H2" s="58" t="s">
        <v>120</v>
      </c>
      <c r="I2" s="58" t="s">
        <v>101</v>
      </c>
      <c r="J2" s="58" t="s">
        <v>102</v>
      </c>
      <c r="K2" s="46"/>
    </row>
    <row r="3" spans="1:12" x14ac:dyDescent="0.25">
      <c r="B3" s="51">
        <v>2001</v>
      </c>
      <c r="C3" s="47">
        <v>45340</v>
      </c>
      <c r="D3" s="49">
        <v>7.7571069769509461E-3</v>
      </c>
      <c r="E3" s="47">
        <v>1169</v>
      </c>
      <c r="F3" s="151" t="s">
        <v>99</v>
      </c>
      <c r="G3" s="152">
        <v>146</v>
      </c>
      <c r="H3" s="152">
        <v>229</v>
      </c>
      <c r="I3" s="151" t="s">
        <v>99</v>
      </c>
      <c r="J3" s="151" t="s">
        <v>99</v>
      </c>
      <c r="L3" s="153"/>
    </row>
    <row r="4" spans="1:12" x14ac:dyDescent="0.25">
      <c r="B4" s="48">
        <v>2002</v>
      </c>
      <c r="C4" s="47">
        <v>45824</v>
      </c>
      <c r="D4" s="52">
        <v>1.0674900749889723E-2</v>
      </c>
      <c r="E4" s="53">
        <v>1060</v>
      </c>
      <c r="F4" s="56">
        <f t="shared" ref="F4:F18" si="0">(E4-E3)/E3</f>
        <v>-9.3242087254063299E-2</v>
      </c>
      <c r="G4" s="53">
        <v>221</v>
      </c>
      <c r="H4" s="53">
        <v>263</v>
      </c>
      <c r="I4" s="80">
        <v>10.61822649291387</v>
      </c>
      <c r="J4" s="80">
        <v>5.769821420736255</v>
      </c>
      <c r="K4" s="13"/>
    </row>
    <row r="5" spans="1:12" x14ac:dyDescent="0.25">
      <c r="B5" s="48">
        <v>2003</v>
      </c>
      <c r="C5" s="47">
        <v>46500</v>
      </c>
      <c r="D5" s="52">
        <v>1.4752094972067038E-2</v>
      </c>
      <c r="E5" s="47">
        <v>1199</v>
      </c>
      <c r="F5" s="56">
        <f t="shared" si="0"/>
        <v>0.13113207547169811</v>
      </c>
      <c r="G5" s="53">
        <v>185</v>
      </c>
      <c r="H5" s="53">
        <v>491</v>
      </c>
      <c r="I5" s="80">
        <v>10.679779905550019</v>
      </c>
      <c r="J5" s="80">
        <v>6.6721545860231357</v>
      </c>
      <c r="K5" s="13"/>
    </row>
    <row r="6" spans="1:12" x14ac:dyDescent="0.25">
      <c r="B6" s="48">
        <v>2004</v>
      </c>
      <c r="C6" s="47">
        <v>47089</v>
      </c>
      <c r="D6" s="52">
        <v>1.2666666666666666E-2</v>
      </c>
      <c r="E6" s="47">
        <v>1202</v>
      </c>
      <c r="F6" s="56">
        <f t="shared" si="0"/>
        <v>2.5020850708924102E-3</v>
      </c>
      <c r="G6" s="53">
        <v>232</v>
      </c>
      <c r="H6" s="53">
        <v>357</v>
      </c>
      <c r="I6" s="80">
        <v>10.065285450213166</v>
      </c>
      <c r="J6" s="80">
        <v>5.1074378399170843</v>
      </c>
      <c r="K6" s="13"/>
    </row>
    <row r="7" spans="1:12" x14ac:dyDescent="0.25">
      <c r="B7" s="48">
        <v>2005</v>
      </c>
      <c r="C7" s="47">
        <v>47686</v>
      </c>
      <c r="D7" s="52">
        <v>1.2678120155450317E-2</v>
      </c>
      <c r="E7" s="47">
        <v>1225</v>
      </c>
      <c r="F7" s="56">
        <f t="shared" si="0"/>
        <v>1.913477537437604E-2</v>
      </c>
      <c r="G7" s="53">
        <v>229</v>
      </c>
      <c r="H7" s="53">
        <v>368</v>
      </c>
      <c r="I7" s="80">
        <v>10.298074386705354</v>
      </c>
      <c r="J7" s="80">
        <v>5.4655763650751785</v>
      </c>
      <c r="K7" s="13"/>
    </row>
    <row r="8" spans="1:12" x14ac:dyDescent="0.25">
      <c r="B8" s="54">
        <v>2006</v>
      </c>
      <c r="C8" s="47">
        <v>48415</v>
      </c>
      <c r="D8" s="55">
        <v>1.528750576689175E-2</v>
      </c>
      <c r="E8" s="50">
        <v>1268</v>
      </c>
      <c r="F8" s="56">
        <f t="shared" si="0"/>
        <v>3.5102040816326528E-2</v>
      </c>
      <c r="G8" s="53">
        <v>190</v>
      </c>
      <c r="H8" s="53">
        <v>539</v>
      </c>
      <c r="I8" s="80">
        <v>10.093547413658547</v>
      </c>
      <c r="J8" s="80">
        <v>6.1393742000603533</v>
      </c>
      <c r="K8" s="13"/>
    </row>
    <row r="9" spans="1:12" x14ac:dyDescent="0.25">
      <c r="B9" s="54">
        <v>2007</v>
      </c>
      <c r="C9" s="47">
        <v>50007</v>
      </c>
      <c r="D9" s="56">
        <v>3.2882371165960961E-2</v>
      </c>
      <c r="E9" s="47">
        <v>2081</v>
      </c>
      <c r="F9" s="56">
        <f t="shared" si="0"/>
        <v>0.64116719242902209</v>
      </c>
      <c r="G9" s="53">
        <v>294</v>
      </c>
      <c r="H9" s="53">
        <v>1298</v>
      </c>
      <c r="I9" s="80">
        <v>11.785982808721627</v>
      </c>
      <c r="J9" s="80">
        <v>5.811708764300664</v>
      </c>
      <c r="K9" s="13"/>
    </row>
    <row r="10" spans="1:12" x14ac:dyDescent="0.25">
      <c r="B10" s="54">
        <v>2008</v>
      </c>
      <c r="C10" s="47">
        <v>51365</v>
      </c>
      <c r="D10" s="56">
        <v>2.7156198132261482E-2</v>
      </c>
      <c r="E10" s="47">
        <v>2663</v>
      </c>
      <c r="F10" s="56">
        <f t="shared" si="0"/>
        <v>0.27967323402210476</v>
      </c>
      <c r="G10" s="53">
        <v>382</v>
      </c>
      <c r="H10" s="53">
        <v>976</v>
      </c>
      <c r="I10" s="80">
        <v>13.356745452393167</v>
      </c>
      <c r="J10" s="80">
        <v>5.820147575267332</v>
      </c>
      <c r="K10" s="13"/>
    </row>
    <row r="11" spans="1:12" x14ac:dyDescent="0.25">
      <c r="B11" s="54">
        <v>2009</v>
      </c>
      <c r="C11" s="47">
        <v>52133</v>
      </c>
      <c r="D11" s="56">
        <v>1.4951815438528181E-2</v>
      </c>
      <c r="E11" s="47">
        <v>3071</v>
      </c>
      <c r="F11" s="56">
        <f t="shared" si="0"/>
        <v>0.15321066466391289</v>
      </c>
      <c r="G11" s="53">
        <v>310</v>
      </c>
      <c r="H11" s="53">
        <v>458</v>
      </c>
      <c r="I11" s="80">
        <v>12.116176157993392</v>
      </c>
      <c r="J11" s="80">
        <v>6.1257222361784773</v>
      </c>
      <c r="K11" s="13"/>
    </row>
    <row r="12" spans="1:12" x14ac:dyDescent="0.25">
      <c r="B12" s="54">
        <v>2010</v>
      </c>
      <c r="C12" s="47">
        <v>52855</v>
      </c>
      <c r="D12" s="56">
        <v>1.3849193409165021E-2</v>
      </c>
      <c r="E12" s="47">
        <v>3416</v>
      </c>
      <c r="F12" s="56">
        <f t="shared" si="0"/>
        <v>0.11234125691957017</v>
      </c>
      <c r="G12" s="53">
        <v>336</v>
      </c>
      <c r="H12" s="53">
        <v>386</v>
      </c>
      <c r="I12" s="80">
        <v>12.63001485884101</v>
      </c>
      <c r="J12" s="80">
        <v>6.2292833466681907</v>
      </c>
      <c r="K12" s="13"/>
    </row>
    <row r="13" spans="1:12" x14ac:dyDescent="0.25">
      <c r="B13" s="54">
        <v>2011</v>
      </c>
      <c r="C13" s="47">
        <v>53303</v>
      </c>
      <c r="D13" s="56">
        <v>8.4760192980796525E-3</v>
      </c>
      <c r="E13" s="47">
        <v>3653</v>
      </c>
      <c r="F13" s="56">
        <f t="shared" si="0"/>
        <v>6.937939110070257E-2</v>
      </c>
      <c r="G13" s="53">
        <v>212</v>
      </c>
      <c r="H13" s="53">
        <v>240</v>
      </c>
      <c r="I13" s="80">
        <v>11.567663294334858</v>
      </c>
      <c r="J13" s="80">
        <v>5.9722300721565968</v>
      </c>
      <c r="K13" s="13"/>
    </row>
    <row r="14" spans="1:12" x14ac:dyDescent="0.25">
      <c r="B14" s="57" t="s">
        <v>125</v>
      </c>
      <c r="C14" s="47">
        <v>55131</v>
      </c>
      <c r="D14" s="56">
        <v>3.4294504999718589E-2</v>
      </c>
      <c r="E14" s="47">
        <v>4323</v>
      </c>
      <c r="F14" s="56">
        <f t="shared" si="0"/>
        <v>0.18341089515466741</v>
      </c>
      <c r="G14" s="53">
        <v>239</v>
      </c>
      <c r="H14" s="53">
        <v>766</v>
      </c>
      <c r="I14" s="80">
        <v>10.679307228360107</v>
      </c>
      <c r="J14" s="80">
        <v>6.2710957817658661</v>
      </c>
    </row>
    <row r="15" spans="1:12" x14ac:dyDescent="0.25">
      <c r="B15" s="57" t="s">
        <v>126</v>
      </c>
      <c r="C15" s="47">
        <v>57889</v>
      </c>
      <c r="D15" s="56">
        <v>5.0026300992182256E-2</v>
      </c>
      <c r="E15" s="47">
        <v>5325</v>
      </c>
      <c r="F15" s="56">
        <f t="shared" si="0"/>
        <v>0.23178348369188065</v>
      </c>
      <c r="G15" s="53">
        <v>231</v>
      </c>
      <c r="H15" s="53">
        <v>437</v>
      </c>
      <c r="I15" s="80">
        <v>10.051318350734382</v>
      </c>
      <c r="J15" s="80">
        <v>5.9635462749955757</v>
      </c>
    </row>
    <row r="16" spans="1:12" x14ac:dyDescent="0.25">
      <c r="B16" s="57" t="s">
        <v>127</v>
      </c>
      <c r="C16" s="47">
        <v>58723</v>
      </c>
      <c r="D16" s="56">
        <v>1.4406882136502618E-2</v>
      </c>
      <c r="E16" s="47">
        <v>5668</v>
      </c>
      <c r="F16" s="56">
        <f t="shared" si="0"/>
        <v>6.4413145539906097E-2</v>
      </c>
      <c r="G16" s="53">
        <v>185</v>
      </c>
      <c r="H16" s="53">
        <v>452</v>
      </c>
      <c r="I16" s="80">
        <v>8.6955030357081604</v>
      </c>
      <c r="J16" s="80">
        <v>5.522587726820567</v>
      </c>
    </row>
    <row r="17" spans="1:16" x14ac:dyDescent="0.25">
      <c r="B17" s="57" t="s">
        <v>128</v>
      </c>
      <c r="C17" s="47">
        <v>59368</v>
      </c>
      <c r="D17" s="56">
        <v>1.0983771265092042E-2</v>
      </c>
      <c r="E17" s="47">
        <v>5869</v>
      </c>
      <c r="F17" s="56">
        <f t="shared" si="0"/>
        <v>3.546224417784051E-2</v>
      </c>
      <c r="G17" s="53">
        <v>152</v>
      </c>
      <c r="H17" s="53">
        <v>477</v>
      </c>
      <c r="I17" s="80">
        <v>8.4003014624315142</v>
      </c>
      <c r="J17" s="80">
        <v>5.8260155303960506</v>
      </c>
    </row>
    <row r="18" spans="1:16" x14ac:dyDescent="0.25">
      <c r="B18" s="57" t="s">
        <v>129</v>
      </c>
      <c r="C18" s="47">
        <v>59968</v>
      </c>
      <c r="D18" s="56">
        <f t="shared" ref="D18:D19" si="1">(C18-C17)/C17</f>
        <v>1.0106454655706778E-2</v>
      </c>
      <c r="E18" s="47">
        <v>5966</v>
      </c>
      <c r="F18" s="56">
        <f t="shared" si="0"/>
        <v>1.6527517464644745E-2</v>
      </c>
      <c r="G18" s="53">
        <v>191</v>
      </c>
      <c r="H18" s="53">
        <v>395</v>
      </c>
      <c r="I18" s="80">
        <v>9.3685057317154925</v>
      </c>
      <c r="J18" s="80">
        <v>6.1674599450291607</v>
      </c>
      <c r="N18" s="154"/>
      <c r="P18" s="154"/>
    </row>
    <row r="19" spans="1:16" x14ac:dyDescent="0.25">
      <c r="B19" s="57" t="s">
        <v>122</v>
      </c>
      <c r="C19" s="47">
        <v>60261</v>
      </c>
      <c r="D19" s="56">
        <f t="shared" si="1"/>
        <v>4.8859391675560295E-3</v>
      </c>
      <c r="E19" s="47">
        <v>6200</v>
      </c>
      <c r="F19" s="56">
        <f t="shared" ref="F19:F20" si="2">(E19-E18)/E18</f>
        <v>3.922225947033188E-2</v>
      </c>
      <c r="G19" s="53">
        <v>63</v>
      </c>
      <c r="H19" s="53">
        <v>301</v>
      </c>
      <c r="I19" s="80">
        <v>7.6520639779088242</v>
      </c>
      <c r="J19" s="80">
        <v>6.6373337547513493</v>
      </c>
      <c r="P19" s="154"/>
    </row>
    <row r="20" spans="1:16" x14ac:dyDescent="0.25">
      <c r="B20" s="155">
        <v>2018</v>
      </c>
      <c r="C20" s="156">
        <v>59599</v>
      </c>
      <c r="D20" s="56">
        <f t="shared" ref="D20:D27" si="3">(C20-C19)/C19</f>
        <v>-1.0985546207331441E-2</v>
      </c>
      <c r="E20" s="157">
        <v>5531</v>
      </c>
      <c r="F20" s="56">
        <f t="shared" si="2"/>
        <v>-0.10790322580645162</v>
      </c>
      <c r="G20" s="53">
        <v>96</v>
      </c>
      <c r="H20" s="53">
        <v>355</v>
      </c>
      <c r="I20" s="80">
        <v>8.15</v>
      </c>
      <c r="J20" s="80">
        <v>6.54</v>
      </c>
      <c r="P20" s="154"/>
    </row>
    <row r="21" spans="1:16" x14ac:dyDescent="0.25">
      <c r="B21" s="155">
        <v>2019</v>
      </c>
      <c r="C21" s="156">
        <v>60154</v>
      </c>
      <c r="D21" s="56">
        <f t="shared" si="3"/>
        <v>9.3122367824963505E-3</v>
      </c>
      <c r="E21" s="157">
        <v>6519</v>
      </c>
      <c r="F21" s="56">
        <f>(E21-E20)/E20</f>
        <v>0.17862954257819563</v>
      </c>
      <c r="G21" s="159">
        <v>2</v>
      </c>
      <c r="H21" s="159">
        <v>510</v>
      </c>
      <c r="I21" s="80">
        <v>7.13</v>
      </c>
      <c r="J21" s="80">
        <v>7.09</v>
      </c>
      <c r="P21" s="154"/>
    </row>
    <row r="22" spans="1:16" x14ac:dyDescent="0.25">
      <c r="B22" s="155">
        <v>2020</v>
      </c>
      <c r="C22" s="156">
        <v>59948</v>
      </c>
      <c r="D22" s="56">
        <f t="shared" si="3"/>
        <v>-3.4245436712438074E-3</v>
      </c>
      <c r="E22" s="157">
        <v>5589</v>
      </c>
      <c r="F22" s="56">
        <f>(E22-E21)/E21</f>
        <v>-0.1426599171652094</v>
      </c>
      <c r="G22" s="159">
        <v>-45</v>
      </c>
      <c r="H22" s="159">
        <v>391</v>
      </c>
      <c r="I22" s="80">
        <f>394/C22*1000</f>
        <v>6.5723627143524395</v>
      </c>
      <c r="J22" s="80">
        <f>439/C22*1000</f>
        <v>7.3230132781744182</v>
      </c>
      <c r="P22" s="154"/>
    </row>
    <row r="23" spans="1:16" x14ac:dyDescent="0.25">
      <c r="B23" s="155">
        <v>2021</v>
      </c>
      <c r="C23" s="156">
        <v>60711</v>
      </c>
      <c r="D23" s="56">
        <f t="shared" si="3"/>
        <v>1.2727697337692667E-2</v>
      </c>
      <c r="E23" s="157">
        <v>5701</v>
      </c>
      <c r="F23" s="56">
        <f>(E23-E22)/E22</f>
        <v>2.0039363034532118E-2</v>
      </c>
      <c r="G23" s="159">
        <v>-31</v>
      </c>
      <c r="H23" s="159">
        <v>540</v>
      </c>
      <c r="I23" s="80">
        <f>423/C23*1000</f>
        <v>6.9674358847655284</v>
      </c>
      <c r="J23" s="80">
        <f>454/C23*1000</f>
        <v>7.478051753389007</v>
      </c>
      <c r="L23" s="2"/>
      <c r="M23" s="2"/>
      <c r="N23" s="154"/>
      <c r="P23" s="154"/>
    </row>
    <row r="24" spans="1:16" x14ac:dyDescent="0.25">
      <c r="B24" s="155">
        <v>2022</v>
      </c>
      <c r="C24" s="156">
        <v>61172</v>
      </c>
      <c r="D24" s="56">
        <f t="shared" si="3"/>
        <v>7.5933521108201146E-3</v>
      </c>
      <c r="E24" s="157">
        <v>5852</v>
      </c>
      <c r="F24" s="56">
        <f>(E24-E23)/E23</f>
        <v>2.6486581301526049E-2</v>
      </c>
      <c r="G24" s="159">
        <v>-116</v>
      </c>
      <c r="H24" s="159">
        <f>229+214</f>
        <v>443</v>
      </c>
      <c r="I24" s="80">
        <v>6.34</v>
      </c>
      <c r="J24" s="80">
        <v>8.25</v>
      </c>
      <c r="L24" s="2"/>
      <c r="M24" s="2"/>
      <c r="N24" s="154"/>
      <c r="P24" s="154"/>
    </row>
    <row r="25" spans="1:16" x14ac:dyDescent="0.25">
      <c r="B25" s="155">
        <v>2023</v>
      </c>
      <c r="C25" s="156">
        <v>61481</v>
      </c>
      <c r="D25" s="56">
        <f t="shared" si="3"/>
        <v>5.0513306741646509E-3</v>
      </c>
      <c r="E25" s="157">
        <v>5793</v>
      </c>
      <c r="F25" s="56">
        <f>(E25-E24)/E24</f>
        <v>-1.0082023239917977E-2</v>
      </c>
      <c r="G25" s="159">
        <v>-153</v>
      </c>
      <c r="H25" s="159">
        <v>309</v>
      </c>
      <c r="I25" s="80">
        <v>5.33</v>
      </c>
      <c r="J25" s="168">
        <v>7.82</v>
      </c>
      <c r="L25" s="2"/>
      <c r="M25" s="2"/>
      <c r="N25" s="154"/>
      <c r="P25" s="154"/>
    </row>
    <row r="26" spans="1:16" x14ac:dyDescent="0.25">
      <c r="B26" s="155">
        <v>2024</v>
      </c>
      <c r="C26" s="156">
        <v>61681</v>
      </c>
      <c r="D26" s="56">
        <f t="shared" si="3"/>
        <v>3.2530375237878367E-3</v>
      </c>
      <c r="E26" s="157">
        <v>5859</v>
      </c>
      <c r="F26" s="56">
        <f>(E26-E25)/E25</f>
        <v>1.1393060590367685E-2</v>
      </c>
      <c r="G26" s="159">
        <v>-195</v>
      </c>
      <c r="H26" s="159">
        <v>253</v>
      </c>
      <c r="I26" s="80">
        <f>309/61681*1000</f>
        <v>5.0096464065109192</v>
      </c>
      <c r="J26" s="168">
        <f>504/C26*1000</f>
        <v>8.1710737504255775</v>
      </c>
      <c r="L26" s="2"/>
      <c r="M26" s="2"/>
      <c r="N26" s="154"/>
      <c r="P26" s="154"/>
    </row>
    <row r="27" spans="1:16" x14ac:dyDescent="0.25">
      <c r="B27" s="155" t="s">
        <v>135</v>
      </c>
      <c r="C27" s="156">
        <v>61739</v>
      </c>
      <c r="D27" s="56">
        <f t="shared" si="3"/>
        <v>9.4032197921564177E-4</v>
      </c>
      <c r="E27" s="157">
        <v>6013</v>
      </c>
      <c r="F27" s="56">
        <f>(E27-E26)/E26</f>
        <v>2.6284348864994027E-2</v>
      </c>
      <c r="G27" s="159" t="s">
        <v>123</v>
      </c>
      <c r="H27" s="159" t="s">
        <v>123</v>
      </c>
      <c r="I27" s="159" t="s">
        <v>123</v>
      </c>
      <c r="J27" s="159" t="s">
        <v>123</v>
      </c>
      <c r="L27" s="2"/>
      <c r="M27" s="2"/>
      <c r="N27" s="154"/>
      <c r="P27" s="154"/>
    </row>
    <row r="28" spans="1:16" ht="10.5" customHeight="1" x14ac:dyDescent="0.25">
      <c r="B28" s="28"/>
      <c r="C28" s="13"/>
      <c r="D28" s="29"/>
      <c r="E28" s="13"/>
      <c r="F28" s="30"/>
      <c r="G28" s="13"/>
      <c r="H28" s="13"/>
      <c r="I28" s="13"/>
      <c r="J28" s="13"/>
    </row>
    <row r="29" spans="1:16" s="31" customFormat="1" ht="74.25" customHeight="1" x14ac:dyDescent="0.25">
      <c r="A29" s="12"/>
      <c r="B29" s="173" t="s">
        <v>117</v>
      </c>
      <c r="C29" s="173"/>
      <c r="D29" s="173"/>
      <c r="E29" s="173"/>
      <c r="F29" s="173"/>
      <c r="G29" s="173"/>
      <c r="H29" s="173"/>
      <c r="I29" s="173"/>
      <c r="J29" s="173"/>
      <c r="K29" s="12"/>
      <c r="M29" s="158"/>
    </row>
    <row r="30" spans="1:16" ht="30.75" customHeight="1" x14ac:dyDescent="0.25">
      <c r="B30" s="174" t="s">
        <v>121</v>
      </c>
      <c r="C30" s="174"/>
      <c r="D30" s="174"/>
      <c r="E30" s="174"/>
      <c r="F30" s="174"/>
      <c r="G30" s="174"/>
      <c r="H30" s="174"/>
      <c r="I30" s="174"/>
      <c r="J30" s="174"/>
    </row>
    <row r="31" spans="1:16" s="30" customFormat="1" x14ac:dyDescent="0.25">
      <c r="C31" s="13"/>
      <c r="D31" s="13"/>
      <c r="E31" s="13"/>
      <c r="G31" s="13"/>
      <c r="H31" s="13"/>
      <c r="I31" s="13"/>
      <c r="J31" s="13"/>
    </row>
    <row r="33" spans="12:13" x14ac:dyDescent="0.25">
      <c r="L33" s="2"/>
      <c r="M33" s="167"/>
    </row>
  </sheetData>
  <mergeCells count="3">
    <mergeCell ref="B1:J1"/>
    <mergeCell ref="B29:J29"/>
    <mergeCell ref="B30:J30"/>
  </mergeCells>
  <printOptions horizontalCentered="1"/>
  <pageMargins left="0.35433070866141736" right="0.43307086614173229" top="0.51181102362204722" bottom="0.59055118110236227" header="0.31496062992125984" footer="0.31496062992125984"/>
  <pageSetup paperSize="9" scale="82" orientation="landscape" r:id="rId1"/>
  <headerFooter>
    <oddFooter>&amp;LElaborazioni a cura dell'Ufficio di Statistica del Comune di Olbia&amp;R&amp;9&amp;P/&amp;N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11"/>
  <sheetViews>
    <sheetView workbookViewId="0">
      <selection activeCell="B2" sqref="B2"/>
    </sheetView>
  </sheetViews>
  <sheetFormatPr defaultRowHeight="15" x14ac:dyDescent="0.25"/>
  <cols>
    <col min="1" max="1" width="4.140625" style="30" customWidth="1"/>
    <col min="2" max="2" width="25" style="30" bestFit="1" customWidth="1"/>
    <col min="3" max="16384" width="9.140625" style="30"/>
  </cols>
  <sheetData>
    <row r="1" spans="2:15" s="45" customFormat="1" ht="21.75" customHeight="1" thickBot="1" x14ac:dyDescent="0.3">
      <c r="B1" s="175" t="s">
        <v>146</v>
      </c>
      <c r="C1" s="176"/>
      <c r="D1" s="176"/>
      <c r="E1" s="176"/>
      <c r="F1" s="176"/>
      <c r="G1" s="176"/>
      <c r="H1" s="176"/>
      <c r="I1" s="176"/>
      <c r="J1" s="176"/>
    </row>
    <row r="2" spans="2:15" ht="16.5" customHeight="1" thickBot="1" x14ac:dyDescent="0.3">
      <c r="B2" s="91"/>
      <c r="C2" s="177" t="s">
        <v>11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9"/>
    </row>
    <row r="3" spans="2:15" ht="16.5" customHeight="1" thickBot="1" x14ac:dyDescent="0.3">
      <c r="B3" s="92"/>
      <c r="C3" s="160" t="s">
        <v>104</v>
      </c>
      <c r="D3" s="160" t="s">
        <v>105</v>
      </c>
      <c r="E3" s="161" t="s">
        <v>106</v>
      </c>
      <c r="F3" s="161">
        <v>2016</v>
      </c>
      <c r="G3" s="161">
        <v>2017</v>
      </c>
      <c r="H3" s="161">
        <v>2018</v>
      </c>
      <c r="I3" s="162">
        <v>2019</v>
      </c>
      <c r="J3" s="162">
        <v>2020</v>
      </c>
      <c r="K3" s="162">
        <v>2021</v>
      </c>
      <c r="L3" s="162">
        <v>2022</v>
      </c>
      <c r="M3" s="162">
        <v>2023</v>
      </c>
      <c r="N3" s="162">
        <v>2024</v>
      </c>
      <c r="O3" s="162">
        <v>2025</v>
      </c>
    </row>
    <row r="4" spans="2:15" ht="16.5" customHeight="1" thickTop="1" x14ac:dyDescent="0.25">
      <c r="B4" s="93" t="s">
        <v>0</v>
      </c>
      <c r="C4" s="85">
        <v>992</v>
      </c>
      <c r="D4" s="85">
        <v>982</v>
      </c>
      <c r="E4" s="110">
        <v>976</v>
      </c>
      <c r="F4" s="110">
        <v>976.11934368454297</v>
      </c>
      <c r="G4" s="110">
        <v>975</v>
      </c>
      <c r="H4" s="110">
        <v>978</v>
      </c>
      <c r="I4" s="110">
        <v>974</v>
      </c>
      <c r="J4" s="86">
        <v>969</v>
      </c>
      <c r="K4" s="86">
        <v>966</v>
      </c>
      <c r="L4" s="86">
        <v>974</v>
      </c>
      <c r="M4" s="86">
        <v>970</v>
      </c>
      <c r="N4" s="86">
        <v>954</v>
      </c>
      <c r="O4" s="86">
        <v>954</v>
      </c>
    </row>
    <row r="5" spans="2:15" ht="16.5" customHeight="1" x14ac:dyDescent="0.25">
      <c r="B5" s="94" t="s">
        <v>1</v>
      </c>
      <c r="C5" s="87">
        <v>1153</v>
      </c>
      <c r="D5" s="87">
        <v>1182</v>
      </c>
      <c r="E5" s="111">
        <v>1203</v>
      </c>
      <c r="F5" s="111">
        <v>1221.3955015460317</v>
      </c>
      <c r="G5" s="111">
        <v>1244</v>
      </c>
      <c r="H5" s="111">
        <v>1292</v>
      </c>
      <c r="I5" s="111">
        <v>1321</v>
      </c>
      <c r="J5" s="88">
        <v>1334</v>
      </c>
      <c r="K5" s="88">
        <v>1379</v>
      </c>
      <c r="L5" s="88">
        <v>1401</v>
      </c>
      <c r="M5" s="88">
        <v>1430</v>
      </c>
      <c r="N5" s="88">
        <v>1467</v>
      </c>
      <c r="O5" s="88">
        <v>1471</v>
      </c>
    </row>
    <row r="6" spans="2:15" ht="16.5" customHeight="1" x14ac:dyDescent="0.25">
      <c r="B6" s="94" t="s">
        <v>2</v>
      </c>
      <c r="C6" s="87">
        <v>1173</v>
      </c>
      <c r="D6" s="87">
        <v>1224</v>
      </c>
      <c r="E6" s="111">
        <v>1260</v>
      </c>
      <c r="F6" s="111">
        <v>1325.0894869834094</v>
      </c>
      <c r="G6" s="111">
        <v>1331</v>
      </c>
      <c r="H6" s="111">
        <v>1389</v>
      </c>
      <c r="I6" s="111">
        <v>1454</v>
      </c>
      <c r="J6" s="88">
        <v>1524</v>
      </c>
      <c r="K6" s="88">
        <v>1575</v>
      </c>
      <c r="L6" s="88">
        <v>1654</v>
      </c>
      <c r="M6" s="88">
        <v>1670</v>
      </c>
      <c r="N6" s="88">
        <v>1704</v>
      </c>
      <c r="O6" s="88">
        <v>1716</v>
      </c>
    </row>
    <row r="7" spans="2:15" ht="16.5" customHeight="1" x14ac:dyDescent="0.25">
      <c r="B7" s="94" t="s">
        <v>108</v>
      </c>
      <c r="C7" s="87">
        <v>1075</v>
      </c>
      <c r="D7" s="87">
        <v>1040</v>
      </c>
      <c r="E7" s="111">
        <v>1095</v>
      </c>
      <c r="F7" s="111">
        <v>1110.7221132426771</v>
      </c>
      <c r="G7" s="111">
        <v>1106</v>
      </c>
      <c r="H7" s="111">
        <v>1131</v>
      </c>
      <c r="I7" s="111">
        <v>1151</v>
      </c>
      <c r="J7" s="88">
        <v>1157</v>
      </c>
      <c r="K7" s="88">
        <v>1148</v>
      </c>
      <c r="L7" s="88">
        <v>1165</v>
      </c>
      <c r="M7" s="88">
        <v>1188</v>
      </c>
      <c r="N7" s="88">
        <v>1224</v>
      </c>
      <c r="O7" s="88">
        <v>1218</v>
      </c>
    </row>
    <row r="8" spans="2:15" ht="16.5" customHeight="1" x14ac:dyDescent="0.25">
      <c r="B8" s="94" t="s">
        <v>3</v>
      </c>
      <c r="C8" s="87">
        <v>1121</v>
      </c>
      <c r="D8" s="87">
        <v>1081</v>
      </c>
      <c r="E8" s="111">
        <v>1110</v>
      </c>
      <c r="F8" s="111">
        <v>991.07520696878009</v>
      </c>
      <c r="G8" s="111">
        <v>1107</v>
      </c>
      <c r="H8" s="111">
        <v>1120</v>
      </c>
      <c r="I8" s="111">
        <v>1143</v>
      </c>
      <c r="J8" s="88">
        <v>1035</v>
      </c>
      <c r="K8" s="88">
        <v>1039</v>
      </c>
      <c r="L8" s="88">
        <v>1352</v>
      </c>
      <c r="M8" s="88">
        <v>1354</v>
      </c>
      <c r="N8" s="88">
        <f>1115+235</f>
        <v>1350</v>
      </c>
      <c r="O8" s="88">
        <f>238+1113</f>
        <v>1351</v>
      </c>
    </row>
    <row r="9" spans="2:15" ht="16.5" customHeight="1" thickBot="1" x14ac:dyDescent="0.3">
      <c r="B9" s="95" t="s">
        <v>4</v>
      </c>
      <c r="C9" s="89">
        <v>895</v>
      </c>
      <c r="D9" s="89">
        <v>866</v>
      </c>
      <c r="E9" s="112">
        <v>852</v>
      </c>
      <c r="F9" s="112">
        <v>865.44595538118824</v>
      </c>
      <c r="G9" s="112">
        <v>853</v>
      </c>
      <c r="H9" s="112">
        <v>843</v>
      </c>
      <c r="I9" s="112">
        <v>831</v>
      </c>
      <c r="J9" s="90">
        <v>832</v>
      </c>
      <c r="K9" s="90">
        <v>831</v>
      </c>
      <c r="L9" s="90">
        <v>813</v>
      </c>
      <c r="M9" s="90">
        <v>814</v>
      </c>
      <c r="N9" s="90">
        <v>810</v>
      </c>
      <c r="O9" s="90">
        <v>816</v>
      </c>
    </row>
    <row r="10" spans="2:15" x14ac:dyDescent="0.25">
      <c r="C10" s="13"/>
      <c r="D10" s="13"/>
      <c r="E10" s="13"/>
      <c r="F10" s="13"/>
      <c r="G10" s="13"/>
      <c r="H10" s="13"/>
    </row>
    <row r="11" spans="2:15" ht="15" customHeight="1" x14ac:dyDescent="0.25">
      <c r="B11" s="105" t="s">
        <v>107</v>
      </c>
      <c r="C11" s="96"/>
      <c r="D11" s="96"/>
      <c r="E11" s="96"/>
      <c r="F11" s="96"/>
      <c r="G11" s="96"/>
      <c r="H11" s="96"/>
    </row>
  </sheetData>
  <mergeCells count="2">
    <mergeCell ref="B1:J1"/>
    <mergeCell ref="C2:O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Footer>&amp;LElaborazioni a cura dell'Ufficio di Statistica del Comune di Olbia&amp;R&amp;9&amp;P/&amp;N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55"/>
  <sheetViews>
    <sheetView zoomScale="70" zoomScaleNormal="70" workbookViewId="0">
      <selection activeCell="J29" sqref="J29"/>
    </sheetView>
  </sheetViews>
  <sheetFormatPr defaultRowHeight="18.75" x14ac:dyDescent="0.3"/>
  <cols>
    <col min="1" max="1" width="2.85546875" style="115" customWidth="1"/>
    <col min="2" max="2" width="41" style="115" bestFit="1" customWidth="1"/>
    <col min="3" max="3" width="16" style="115" customWidth="1"/>
    <col min="4" max="7" width="11.42578125" style="115" customWidth="1"/>
    <col min="8" max="8" width="16" style="118" customWidth="1"/>
    <col min="9" max="9" width="4.7109375" style="115" customWidth="1"/>
    <col min="10" max="10" width="32.140625" style="115" bestFit="1" customWidth="1"/>
    <col min="11" max="16384" width="9.140625" style="115"/>
  </cols>
  <sheetData>
    <row r="1" spans="2:9" ht="14.25" customHeight="1" x14ac:dyDescent="0.3"/>
    <row r="2" spans="2:9" ht="64.5" customHeight="1" x14ac:dyDescent="0.25">
      <c r="B2" s="180" t="s">
        <v>147</v>
      </c>
      <c r="C2" s="180"/>
      <c r="D2" s="180"/>
      <c r="E2" s="180"/>
      <c r="F2" s="180"/>
      <c r="G2" s="180"/>
      <c r="H2" s="180"/>
      <c r="I2" s="113"/>
    </row>
    <row r="3" spans="2:9" s="121" customFormat="1" ht="27" customHeight="1" x14ac:dyDescent="0.25">
      <c r="B3" s="119"/>
      <c r="C3" s="181" t="s">
        <v>110</v>
      </c>
      <c r="D3" s="181"/>
      <c r="E3" s="181"/>
      <c r="F3" s="181"/>
      <c r="G3" s="181"/>
      <c r="H3" s="119"/>
      <c r="I3" s="120"/>
    </row>
    <row r="4" spans="2:9" ht="33.75" customHeight="1" x14ac:dyDescent="0.25">
      <c r="B4" s="124" t="s">
        <v>116</v>
      </c>
      <c r="C4" s="133" t="s">
        <v>111</v>
      </c>
      <c r="D4" s="122" t="s">
        <v>112</v>
      </c>
      <c r="E4" s="122" t="s">
        <v>113</v>
      </c>
      <c r="F4" s="122" t="s">
        <v>115</v>
      </c>
      <c r="G4" s="122" t="s">
        <v>114</v>
      </c>
      <c r="H4" s="138" t="s">
        <v>118</v>
      </c>
      <c r="I4" s="113"/>
    </row>
    <row r="5" spans="2:9" x14ac:dyDescent="0.3">
      <c r="B5" s="114" t="s">
        <v>0</v>
      </c>
      <c r="C5" s="134">
        <v>61.633998455464997</v>
      </c>
      <c r="D5" s="129">
        <v>0.28096794864299995</v>
      </c>
      <c r="E5" s="129">
        <v>0.301766280582</v>
      </c>
      <c r="F5" s="129">
        <v>61.051264226239994</v>
      </c>
      <c r="G5" s="130"/>
      <c r="H5" s="139">
        <v>954</v>
      </c>
    </row>
    <row r="6" spans="2:9" x14ac:dyDescent="0.3">
      <c r="B6" s="114" t="s">
        <v>1</v>
      </c>
      <c r="C6" s="134">
        <v>27.179785778066996</v>
      </c>
      <c r="D6" s="129">
        <v>1.1306185842679999</v>
      </c>
      <c r="E6" s="129">
        <v>1.2263257059129997</v>
      </c>
      <c r="F6" s="129">
        <v>24.822841487885995</v>
      </c>
      <c r="G6" s="130"/>
      <c r="H6" s="139">
        <v>1471</v>
      </c>
    </row>
    <row r="7" spans="2:9" x14ac:dyDescent="0.3">
      <c r="B7" s="114" t="s">
        <v>2</v>
      </c>
      <c r="C7" s="134">
        <v>8.5476030742070002</v>
      </c>
      <c r="D7" s="129">
        <v>1.5464623980099999</v>
      </c>
      <c r="E7" s="129">
        <v>0.40353759711000003</v>
      </c>
      <c r="F7" s="129">
        <v>6.5976030790870013</v>
      </c>
      <c r="G7" s="130"/>
      <c r="H7" s="139">
        <v>1716</v>
      </c>
    </row>
    <row r="8" spans="2:9" x14ac:dyDescent="0.3">
      <c r="B8" s="114" t="s">
        <v>108</v>
      </c>
      <c r="C8" s="134">
        <v>18.135764069299</v>
      </c>
      <c r="D8" s="130"/>
      <c r="E8" s="129">
        <v>0.58773124997900006</v>
      </c>
      <c r="F8" s="129">
        <v>17.548032819319999</v>
      </c>
      <c r="G8" s="130"/>
      <c r="H8" s="139">
        <v>1218</v>
      </c>
    </row>
    <row r="9" spans="2:9" x14ac:dyDescent="0.3">
      <c r="B9" s="114" t="s">
        <v>4</v>
      </c>
      <c r="C9" s="134">
        <v>31.836037851351001</v>
      </c>
      <c r="D9" s="129">
        <v>0.27998428246000001</v>
      </c>
      <c r="E9" s="129">
        <v>9.8609525340999996E-2</v>
      </c>
      <c r="F9" s="129">
        <v>31.457444043549998</v>
      </c>
      <c r="G9" s="131"/>
      <c r="H9" s="139">
        <v>816</v>
      </c>
    </row>
    <row r="10" spans="2:9" x14ac:dyDescent="0.3">
      <c r="B10" s="114" t="s">
        <v>3</v>
      </c>
      <c r="C10" s="134">
        <v>18.002746022850001</v>
      </c>
      <c r="D10" s="129">
        <v>6.0750927056599995</v>
      </c>
      <c r="E10" s="129"/>
      <c r="F10" s="129">
        <v>11.927653317189998</v>
      </c>
      <c r="G10" s="131"/>
      <c r="H10" s="139">
        <f>SUM(H12:H13)</f>
        <v>1351</v>
      </c>
    </row>
    <row r="11" spans="2:9" x14ac:dyDescent="0.3">
      <c r="B11" s="116" t="s">
        <v>59</v>
      </c>
      <c r="C11" s="135"/>
      <c r="D11" s="123"/>
      <c r="E11" s="123"/>
      <c r="F11" s="123"/>
      <c r="G11" s="123"/>
      <c r="H11" s="140"/>
    </row>
    <row r="12" spans="2:9" ht="15" x14ac:dyDescent="0.25">
      <c r="B12" s="117" t="s">
        <v>26</v>
      </c>
      <c r="C12" s="136">
        <v>16.097359053209001</v>
      </c>
      <c r="D12" s="125">
        <v>4.1697057360189991</v>
      </c>
      <c r="E12" s="126"/>
      <c r="F12" s="125">
        <v>11.927653317189998</v>
      </c>
      <c r="G12" s="126"/>
      <c r="H12" s="141">
        <v>1113</v>
      </c>
    </row>
    <row r="13" spans="2:9" ht="15" x14ac:dyDescent="0.25">
      <c r="B13" s="117" t="s">
        <v>25</v>
      </c>
      <c r="C13" s="137">
        <v>1.905386969641</v>
      </c>
      <c r="D13" s="127">
        <v>1.905386969641</v>
      </c>
      <c r="E13" s="128"/>
      <c r="F13" s="128"/>
      <c r="G13" s="128"/>
      <c r="H13" s="142">
        <v>238</v>
      </c>
    </row>
    <row r="14" spans="2:9" x14ac:dyDescent="0.3">
      <c r="B14" s="114" t="s">
        <v>27</v>
      </c>
      <c r="C14" s="134">
        <v>3.6300784755</v>
      </c>
      <c r="D14" s="130">
        <v>2.4123853951900003</v>
      </c>
      <c r="E14" s="130"/>
      <c r="F14" s="129">
        <v>1.2176930803100001</v>
      </c>
      <c r="G14" s="130"/>
      <c r="H14" s="139">
        <v>104</v>
      </c>
    </row>
    <row r="15" spans="2:9" x14ac:dyDescent="0.3">
      <c r="B15" s="114" t="s">
        <v>28</v>
      </c>
      <c r="C15" s="134">
        <v>5.3982470928600002</v>
      </c>
      <c r="D15" s="130">
        <v>1.1934859537229996</v>
      </c>
      <c r="E15" s="129">
        <v>0.124168021738</v>
      </c>
      <c r="F15" s="129">
        <v>4.0805931173990002</v>
      </c>
      <c r="G15" s="130"/>
      <c r="H15" s="139">
        <v>6564</v>
      </c>
    </row>
    <row r="16" spans="2:9" x14ac:dyDescent="0.3">
      <c r="B16" s="116" t="s">
        <v>59</v>
      </c>
      <c r="C16" s="135"/>
      <c r="D16" s="123"/>
      <c r="E16" s="123"/>
      <c r="F16" s="123"/>
      <c r="G16" s="123"/>
      <c r="H16" s="140"/>
    </row>
    <row r="17" spans="2:8" ht="15" x14ac:dyDescent="0.25">
      <c r="B17" s="117" t="s">
        <v>60</v>
      </c>
      <c r="C17" s="137">
        <v>0.12854976143399999</v>
      </c>
      <c r="D17" s="127">
        <v>0.12854976143399999</v>
      </c>
      <c r="E17" s="128"/>
      <c r="F17" s="128"/>
      <c r="G17" s="128"/>
      <c r="H17" s="142">
        <v>451</v>
      </c>
    </row>
    <row r="18" spans="2:8" x14ac:dyDescent="0.3">
      <c r="B18" s="114" t="s">
        <v>29</v>
      </c>
      <c r="C18" s="134">
        <v>0.58110458273600019</v>
      </c>
      <c r="D18" s="129">
        <v>0.58110458273600019</v>
      </c>
      <c r="E18" s="130"/>
      <c r="F18" s="130"/>
      <c r="G18" s="130"/>
      <c r="H18" s="139">
        <v>3707</v>
      </c>
    </row>
    <row r="19" spans="2:8" x14ac:dyDescent="0.3">
      <c r="B19" s="114" t="s">
        <v>30</v>
      </c>
      <c r="C19" s="134">
        <v>1.6936868542519998</v>
      </c>
      <c r="D19" s="129">
        <v>1.4015894033299998</v>
      </c>
      <c r="E19" s="130"/>
      <c r="F19" s="130"/>
      <c r="G19" s="129">
        <v>0.29209745092200001</v>
      </c>
      <c r="H19" s="139">
        <v>101</v>
      </c>
    </row>
    <row r="20" spans="2:8" x14ac:dyDescent="0.3">
      <c r="B20" s="114" t="s">
        <v>31</v>
      </c>
      <c r="C20" s="134">
        <v>3.5733210040099999</v>
      </c>
      <c r="D20" s="129"/>
      <c r="E20" s="130"/>
      <c r="F20" s="129">
        <v>3.5733210040099999</v>
      </c>
      <c r="G20" s="130"/>
      <c r="H20" s="139">
        <v>45</v>
      </c>
    </row>
    <row r="21" spans="2:8" x14ac:dyDescent="0.3">
      <c r="B21" s="114" t="s">
        <v>32</v>
      </c>
      <c r="C21" s="134">
        <v>1.0117232853130003</v>
      </c>
      <c r="D21" s="129">
        <v>0.9909583821100002</v>
      </c>
      <c r="E21" s="130"/>
      <c r="F21" s="130"/>
      <c r="G21" s="130"/>
      <c r="H21" s="139">
        <v>2031</v>
      </c>
    </row>
    <row r="22" spans="2:8" x14ac:dyDescent="0.3">
      <c r="B22" s="114" t="s">
        <v>33</v>
      </c>
      <c r="C22" s="134">
        <v>0.46298172827799988</v>
      </c>
      <c r="D22" s="129">
        <v>0.46298172827799988</v>
      </c>
      <c r="E22" s="130"/>
      <c r="F22" s="130"/>
      <c r="G22" s="130"/>
      <c r="H22" s="139">
        <v>2265</v>
      </c>
    </row>
    <row r="23" spans="2:8" x14ac:dyDescent="0.3">
      <c r="B23" s="114" t="s">
        <v>34</v>
      </c>
      <c r="C23" s="134">
        <v>20.375111515465999</v>
      </c>
      <c r="D23" s="129">
        <v>0.79653726761499999</v>
      </c>
      <c r="E23" s="130"/>
      <c r="F23" s="129">
        <v>19.578574247850998</v>
      </c>
      <c r="G23" s="130"/>
      <c r="H23" s="139">
        <v>747</v>
      </c>
    </row>
    <row r="24" spans="2:8" x14ac:dyDescent="0.3">
      <c r="B24" s="114" t="s">
        <v>35</v>
      </c>
      <c r="C24" s="134">
        <v>22.70976044579</v>
      </c>
      <c r="D24" s="130"/>
      <c r="E24" s="130"/>
      <c r="F24" s="129">
        <v>22.70976044579</v>
      </c>
      <c r="G24" s="130"/>
      <c r="H24" s="139">
        <v>236</v>
      </c>
    </row>
    <row r="25" spans="2:8" x14ac:dyDescent="0.3">
      <c r="B25" s="114" t="s">
        <v>36</v>
      </c>
      <c r="C25" s="134">
        <v>0.45948391372700004</v>
      </c>
      <c r="D25" s="129">
        <v>0.45948391372700004</v>
      </c>
      <c r="E25" s="130"/>
      <c r="F25" s="130"/>
      <c r="G25" s="130"/>
      <c r="H25" s="139">
        <v>2077</v>
      </c>
    </row>
    <row r="26" spans="2:8" x14ac:dyDescent="0.3">
      <c r="B26" s="114" t="s">
        <v>37</v>
      </c>
      <c r="C26" s="134">
        <v>0.43401070727600005</v>
      </c>
      <c r="D26" s="129">
        <v>0.43401070727600005</v>
      </c>
      <c r="E26" s="130"/>
      <c r="F26" s="130"/>
      <c r="G26" s="130"/>
      <c r="H26" s="139">
        <v>1531</v>
      </c>
    </row>
    <row r="27" spans="2:8" x14ac:dyDescent="0.3">
      <c r="B27" s="114" t="s">
        <v>38</v>
      </c>
      <c r="C27" s="134">
        <v>14.6075191125</v>
      </c>
      <c r="D27" s="130"/>
      <c r="E27" s="130"/>
      <c r="F27" s="129">
        <v>14.6075191125</v>
      </c>
      <c r="G27" s="130"/>
      <c r="H27" s="139">
        <v>14</v>
      </c>
    </row>
    <row r="28" spans="2:8" x14ac:dyDescent="0.3">
      <c r="B28" s="114" t="s">
        <v>39</v>
      </c>
      <c r="C28" s="134">
        <v>0.41553030728800006</v>
      </c>
      <c r="D28" s="129">
        <v>0.41553030728800006</v>
      </c>
      <c r="E28" s="130"/>
      <c r="F28" s="130"/>
      <c r="G28" s="130"/>
      <c r="H28" s="139">
        <v>3643</v>
      </c>
    </row>
    <row r="29" spans="2:8" x14ac:dyDescent="0.3">
      <c r="B29" s="114" t="s">
        <v>40</v>
      </c>
      <c r="C29" s="134">
        <v>0.68969880891500013</v>
      </c>
      <c r="D29" s="129">
        <v>0.68969880891500013</v>
      </c>
      <c r="E29" s="130"/>
      <c r="F29" s="130"/>
      <c r="G29" s="130"/>
      <c r="H29" s="139">
        <v>4588</v>
      </c>
    </row>
    <row r="30" spans="2:8" x14ac:dyDescent="0.3">
      <c r="B30" s="114" t="s">
        <v>61</v>
      </c>
      <c r="C30" s="134">
        <v>0.35731458835599994</v>
      </c>
      <c r="D30" s="129">
        <v>0.35731458835599994</v>
      </c>
      <c r="E30" s="130"/>
      <c r="F30" s="130"/>
      <c r="G30" s="130"/>
      <c r="H30" s="139">
        <v>1843</v>
      </c>
    </row>
    <row r="31" spans="2:8" x14ac:dyDescent="0.3">
      <c r="B31" s="114" t="s">
        <v>109</v>
      </c>
      <c r="C31" s="134">
        <v>5.4927335936399997</v>
      </c>
      <c r="D31" s="130"/>
      <c r="E31" s="130"/>
      <c r="F31" s="129">
        <v>5.4927335936399997</v>
      </c>
      <c r="G31" s="130"/>
      <c r="H31" s="139">
        <v>99</v>
      </c>
    </row>
    <row r="32" spans="2:8" x14ac:dyDescent="0.3">
      <c r="B32" s="114" t="s">
        <v>62</v>
      </c>
      <c r="C32" s="134">
        <v>0.30984065615499995</v>
      </c>
      <c r="D32" s="129">
        <v>0.263359648206</v>
      </c>
      <c r="E32" s="130"/>
      <c r="F32" s="130"/>
      <c r="G32" s="130"/>
      <c r="H32" s="139">
        <v>1628</v>
      </c>
    </row>
    <row r="33" spans="2:8" x14ac:dyDescent="0.3">
      <c r="B33" s="114" t="s">
        <v>63</v>
      </c>
      <c r="C33" s="134">
        <v>0.30945234391699994</v>
      </c>
      <c r="D33" s="129">
        <v>0.30945234391699994</v>
      </c>
      <c r="E33" s="130"/>
      <c r="F33" s="130"/>
      <c r="G33" s="130"/>
      <c r="H33" s="139">
        <v>2074</v>
      </c>
    </row>
    <row r="34" spans="2:8" x14ac:dyDescent="0.3">
      <c r="B34" s="114" t="s">
        <v>64</v>
      </c>
      <c r="C34" s="134">
        <v>0.49840269435500012</v>
      </c>
      <c r="D34" s="129">
        <v>0.49840269435500012</v>
      </c>
      <c r="E34" s="130"/>
      <c r="F34" s="130"/>
      <c r="G34" s="130"/>
      <c r="H34" s="139">
        <v>2436</v>
      </c>
    </row>
    <row r="35" spans="2:8" x14ac:dyDescent="0.3">
      <c r="B35" s="114" t="s">
        <v>41</v>
      </c>
      <c r="C35" s="134">
        <v>4.1141321879439996</v>
      </c>
      <c r="D35" s="130"/>
      <c r="E35" s="129">
        <v>0.18789930207800001</v>
      </c>
      <c r="F35" s="129">
        <v>3.9262328858659998</v>
      </c>
      <c r="G35" s="130"/>
      <c r="H35" s="139">
        <v>438</v>
      </c>
    </row>
    <row r="36" spans="2:8" x14ac:dyDescent="0.3">
      <c r="B36" s="114" t="s">
        <v>42</v>
      </c>
      <c r="C36" s="134">
        <v>17.164386674054001</v>
      </c>
      <c r="D36" s="129">
        <v>0.13990273275500001</v>
      </c>
      <c r="E36" s="129">
        <v>0.207083040607</v>
      </c>
      <c r="F36" s="129">
        <v>16.693610870992</v>
      </c>
      <c r="G36" s="129">
        <v>0.1237900297</v>
      </c>
      <c r="H36" s="139">
        <v>229</v>
      </c>
    </row>
    <row r="37" spans="2:8" x14ac:dyDescent="0.3">
      <c r="B37" s="114" t="s">
        <v>43</v>
      </c>
      <c r="C37" s="134">
        <v>4.1775185088399995</v>
      </c>
      <c r="D37" s="130"/>
      <c r="E37" s="130"/>
      <c r="F37" s="129">
        <v>4.1775185088399995</v>
      </c>
      <c r="G37" s="129"/>
      <c r="H37" s="139">
        <v>104</v>
      </c>
    </row>
    <row r="38" spans="2:8" x14ac:dyDescent="0.3">
      <c r="B38" s="114" t="s">
        <v>44</v>
      </c>
      <c r="C38" s="134">
        <v>0.66920413770100007</v>
      </c>
      <c r="D38" s="129">
        <v>0.654923091643</v>
      </c>
      <c r="E38" s="130"/>
      <c r="F38" s="130"/>
      <c r="G38" s="132"/>
      <c r="H38" s="139">
        <v>2463</v>
      </c>
    </row>
    <row r="39" spans="2:8" x14ac:dyDescent="0.3">
      <c r="B39" s="116" t="s">
        <v>59</v>
      </c>
      <c r="C39" s="135"/>
      <c r="D39" s="123"/>
      <c r="E39" s="123"/>
      <c r="F39" s="123"/>
      <c r="G39" s="129"/>
      <c r="H39" s="140"/>
    </row>
    <row r="40" spans="2:8" x14ac:dyDescent="0.3">
      <c r="B40" s="117" t="s">
        <v>65</v>
      </c>
      <c r="C40" s="137">
        <v>0.16388009610600002</v>
      </c>
      <c r="D40" s="127">
        <v>0.149599050048</v>
      </c>
      <c r="E40" s="128"/>
      <c r="F40" s="128"/>
      <c r="G40" s="132"/>
      <c r="H40" s="142">
        <v>1040</v>
      </c>
    </row>
    <row r="41" spans="2:8" x14ac:dyDescent="0.3">
      <c r="B41" s="114" t="s">
        <v>45</v>
      </c>
      <c r="C41" s="134">
        <v>0.1181253503</v>
      </c>
      <c r="D41" s="129"/>
      <c r="E41" s="129">
        <v>0.1181253503</v>
      </c>
      <c r="F41" s="129"/>
      <c r="G41" s="129"/>
      <c r="H41" s="139">
        <v>591</v>
      </c>
    </row>
    <row r="42" spans="2:8" x14ac:dyDescent="0.3">
      <c r="B42" s="114" t="s">
        <v>46</v>
      </c>
      <c r="C42" s="134">
        <v>4.3249334024859998</v>
      </c>
      <c r="D42" s="129"/>
      <c r="E42" s="129">
        <v>0.76320757736600009</v>
      </c>
      <c r="F42" s="129">
        <v>3.5617258251200004</v>
      </c>
      <c r="G42" s="129"/>
      <c r="H42" s="139">
        <v>543</v>
      </c>
    </row>
    <row r="43" spans="2:8" x14ac:dyDescent="0.3">
      <c r="B43" s="114" t="s">
        <v>47</v>
      </c>
      <c r="C43" s="134">
        <v>0.58969460692999986</v>
      </c>
      <c r="D43" s="129">
        <v>0.55584683866899987</v>
      </c>
      <c r="E43" s="129"/>
      <c r="F43" s="129"/>
      <c r="G43" s="129"/>
      <c r="H43" s="139">
        <v>1573</v>
      </c>
    </row>
    <row r="44" spans="2:8" x14ac:dyDescent="0.3">
      <c r="B44" s="114" t="s">
        <v>48</v>
      </c>
      <c r="C44" s="134">
        <v>38.920131726122996</v>
      </c>
      <c r="D44" s="129"/>
      <c r="E44" s="129">
        <v>9.4410808883000005E-2</v>
      </c>
      <c r="F44" s="129">
        <v>38.825720917239998</v>
      </c>
      <c r="G44" s="129"/>
      <c r="H44" s="139">
        <v>504</v>
      </c>
    </row>
    <row r="45" spans="2:8" x14ac:dyDescent="0.3">
      <c r="B45" s="114" t="s">
        <v>49</v>
      </c>
      <c r="C45" s="134">
        <v>0.67797743043699998</v>
      </c>
      <c r="D45" s="129">
        <v>0.67797743043699998</v>
      </c>
      <c r="E45" s="129"/>
      <c r="F45" s="129"/>
      <c r="G45" s="129"/>
      <c r="H45" s="139">
        <v>3228</v>
      </c>
    </row>
    <row r="46" spans="2:8" x14ac:dyDescent="0.3">
      <c r="B46" s="114" t="s">
        <v>50</v>
      </c>
      <c r="C46" s="134">
        <v>0.51532744360900007</v>
      </c>
      <c r="D46" s="129">
        <v>0.51532744360900007</v>
      </c>
      <c r="E46" s="129"/>
      <c r="F46" s="129"/>
      <c r="G46" s="129"/>
      <c r="H46" s="139">
        <v>3074</v>
      </c>
    </row>
    <row r="47" spans="2:8" x14ac:dyDescent="0.3">
      <c r="B47" s="114" t="s">
        <v>51</v>
      </c>
      <c r="C47" s="134">
        <v>15.328068394960999</v>
      </c>
      <c r="D47" s="129"/>
      <c r="E47" s="129">
        <v>0.354416518051</v>
      </c>
      <c r="F47" s="129">
        <v>14.973651876909999</v>
      </c>
      <c r="G47" s="129"/>
      <c r="H47" s="139">
        <v>515</v>
      </c>
    </row>
    <row r="48" spans="2:8" x14ac:dyDescent="0.3">
      <c r="B48" s="114" t="s">
        <v>52</v>
      </c>
      <c r="C48" s="134">
        <v>3.9152037874400003</v>
      </c>
      <c r="D48" s="129"/>
      <c r="E48" s="129">
        <v>0.327951143291</v>
      </c>
      <c r="F48" s="129">
        <v>3.5872526441490002</v>
      </c>
      <c r="G48" s="129"/>
      <c r="H48" s="139">
        <v>413</v>
      </c>
    </row>
    <row r="49" spans="2:8" x14ac:dyDescent="0.3">
      <c r="B49" s="114" t="s">
        <v>53</v>
      </c>
      <c r="C49" s="134">
        <v>0.21720240653</v>
      </c>
      <c r="D49" s="129">
        <v>0.21720240653</v>
      </c>
      <c r="E49" s="129"/>
      <c r="F49" s="129"/>
      <c r="G49" s="129"/>
      <c r="H49" s="139">
        <v>1782</v>
      </c>
    </row>
    <row r="50" spans="2:8" x14ac:dyDescent="0.3">
      <c r="B50" s="114" t="s">
        <v>54</v>
      </c>
      <c r="C50" s="134">
        <v>11.5625715973</v>
      </c>
      <c r="D50" s="129">
        <v>0.31264787011199996</v>
      </c>
      <c r="E50" s="129">
        <v>0.196654589598</v>
      </c>
      <c r="F50" s="129">
        <v>11.05326913759</v>
      </c>
      <c r="G50" s="129"/>
      <c r="H50" s="139">
        <v>1601</v>
      </c>
    </row>
    <row r="51" spans="2:8" x14ac:dyDescent="0.3">
      <c r="B51" s="114" t="s">
        <v>55</v>
      </c>
      <c r="C51" s="134">
        <v>0.18345433045700002</v>
      </c>
      <c r="D51" s="129">
        <v>0.18345433045700002</v>
      </c>
      <c r="E51" s="129"/>
      <c r="F51" s="129"/>
      <c r="G51" s="129"/>
      <c r="H51" s="139">
        <v>1481</v>
      </c>
    </row>
    <row r="52" spans="2:8" x14ac:dyDescent="0.3">
      <c r="B52" s="114" t="s">
        <v>56</v>
      </c>
      <c r="C52" s="134">
        <v>2.9685031669239996</v>
      </c>
      <c r="D52" s="129">
        <v>8.3288306553999977E-2</v>
      </c>
      <c r="E52" s="129"/>
      <c r="F52" s="129">
        <v>2.8852148603700001</v>
      </c>
      <c r="G52" s="129"/>
      <c r="H52" s="139">
        <v>443</v>
      </c>
    </row>
    <row r="53" spans="2:8" x14ac:dyDescent="0.3">
      <c r="B53" s="114" t="s">
        <v>57</v>
      </c>
      <c r="C53" s="134">
        <v>14.497201060830001</v>
      </c>
      <c r="D53" s="129"/>
      <c r="E53" s="129"/>
      <c r="F53" s="129">
        <v>14.497201060830001</v>
      </c>
      <c r="G53" s="129"/>
      <c r="H53" s="139">
        <v>341</v>
      </c>
    </row>
    <row r="54" spans="2:8" x14ac:dyDescent="0.3">
      <c r="B54" s="114" t="s">
        <v>58</v>
      </c>
      <c r="C54" s="134">
        <v>7.2285584425159994</v>
      </c>
      <c r="D54" s="129"/>
      <c r="E54" s="129">
        <v>3.5551464297369999</v>
      </c>
      <c r="F54" s="129">
        <v>3.4330091243229997</v>
      </c>
      <c r="G54" s="129">
        <v>0.240402888456</v>
      </c>
      <c r="H54" s="139">
        <v>238</v>
      </c>
    </row>
    <row r="55" spans="2:8" x14ac:dyDescent="0.3">
      <c r="G55" s="129"/>
    </row>
  </sheetData>
  <mergeCells count="2">
    <mergeCell ref="B2:H2"/>
    <mergeCell ref="C3:G3"/>
  </mergeCells>
  <printOptions horizontalCentered="1"/>
  <pageMargins left="0.70866141732283472" right="0.70866141732283472" top="0.55118110236220474" bottom="0.6692913385826772" header="0.31496062992125984" footer="0.31496062992125984"/>
  <pageSetup paperSize="9" scale="73" orientation="portrait" r:id="rId1"/>
  <headerFooter>
    <oddFooter>&amp;LElaborazioni a cura dell'Ufficio di Statistica del Comune di Olbia&amp;R&amp;9&amp;P/&amp;N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15"/>
  <sheetViews>
    <sheetView zoomScale="117" zoomScaleNormal="117" workbookViewId="0">
      <selection activeCell="I13" sqref="I13"/>
    </sheetView>
  </sheetViews>
  <sheetFormatPr defaultRowHeight="15" x14ac:dyDescent="0.25"/>
  <cols>
    <col min="1" max="1" width="3" style="30" customWidth="1"/>
    <col min="2" max="2" width="13.28515625" style="30" customWidth="1"/>
    <col min="3" max="4" width="9.140625" style="30" customWidth="1"/>
    <col min="5" max="5" width="4.140625" style="30" customWidth="1"/>
    <col min="6" max="16384" width="9.140625" style="30"/>
  </cols>
  <sheetData>
    <row r="1" spans="2:4" ht="51.75" customHeight="1" x14ac:dyDescent="0.25">
      <c r="B1" s="182" t="s">
        <v>148</v>
      </c>
      <c r="C1" s="182"/>
      <c r="D1" s="182"/>
    </row>
    <row r="2" spans="2:4" ht="21.75" customHeight="1" x14ac:dyDescent="0.25">
      <c r="B2" s="163" t="s">
        <v>13</v>
      </c>
      <c r="C2" s="106"/>
      <c r="D2" s="106"/>
    </row>
    <row r="3" spans="2:4" ht="15" customHeight="1" x14ac:dyDescent="0.25">
      <c r="B3" s="183" t="s">
        <v>14</v>
      </c>
      <c r="C3" s="185" t="s">
        <v>19</v>
      </c>
      <c r="D3" s="185"/>
    </row>
    <row r="4" spans="2:4" x14ac:dyDescent="0.25">
      <c r="B4" s="184"/>
      <c r="C4" s="19" t="s">
        <v>20</v>
      </c>
      <c r="D4" s="19" t="s">
        <v>21</v>
      </c>
    </row>
    <row r="5" spans="2:4" x14ac:dyDescent="0.25">
      <c r="B5" s="10">
        <v>1</v>
      </c>
      <c r="C5" s="11">
        <v>14083</v>
      </c>
      <c r="D5" s="165">
        <v>0.45768605784855376</v>
      </c>
    </row>
    <row r="6" spans="2:4" x14ac:dyDescent="0.25">
      <c r="B6" s="12">
        <v>2</v>
      </c>
      <c r="C6" s="13">
        <v>7105</v>
      </c>
      <c r="D6" s="165">
        <v>0.23090672733181669</v>
      </c>
    </row>
    <row r="7" spans="2:4" x14ac:dyDescent="0.25">
      <c r="B7" s="12">
        <v>3</v>
      </c>
      <c r="C7" s="13">
        <v>5196</v>
      </c>
      <c r="D7" s="165">
        <v>0.16886577835554112</v>
      </c>
    </row>
    <row r="8" spans="2:4" x14ac:dyDescent="0.25">
      <c r="B8" s="12">
        <v>4</v>
      </c>
      <c r="C8" s="13">
        <v>3344</v>
      </c>
      <c r="D8" s="165">
        <v>0.10867728306792331</v>
      </c>
    </row>
    <row r="9" spans="2:4" x14ac:dyDescent="0.25">
      <c r="B9" s="12">
        <v>5</v>
      </c>
      <c r="C9" s="13">
        <v>766</v>
      </c>
      <c r="D9" s="165">
        <v>2.4894377640558987E-2</v>
      </c>
    </row>
    <row r="10" spans="2:4" x14ac:dyDescent="0.25">
      <c r="B10" s="12">
        <v>6</v>
      </c>
      <c r="C10" s="13">
        <v>182</v>
      </c>
      <c r="D10" s="165">
        <v>5.9148521286967824E-3</v>
      </c>
    </row>
    <row r="11" spans="2:4" x14ac:dyDescent="0.25">
      <c r="B11" s="12">
        <v>7</v>
      </c>
      <c r="C11" s="13">
        <v>51</v>
      </c>
      <c r="D11" s="165">
        <v>1.6574585635359116E-3</v>
      </c>
    </row>
    <row r="12" spans="2:4" x14ac:dyDescent="0.25">
      <c r="B12" s="12">
        <v>8</v>
      </c>
      <c r="C12" s="13">
        <v>25</v>
      </c>
      <c r="D12" s="165">
        <v>8.1247968800779978E-4</v>
      </c>
    </row>
    <row r="13" spans="2:4" x14ac:dyDescent="0.25">
      <c r="B13" s="12" t="s">
        <v>130</v>
      </c>
      <c r="C13" s="13">
        <v>18</v>
      </c>
      <c r="D13" s="165">
        <v>5.8498537536561587E-4</v>
      </c>
    </row>
    <row r="14" spans="2:4" x14ac:dyDescent="0.25">
      <c r="B14" s="107" t="s">
        <v>15</v>
      </c>
      <c r="C14" s="108">
        <v>30770</v>
      </c>
      <c r="D14" s="109">
        <v>1</v>
      </c>
    </row>
    <row r="15" spans="2:4" ht="30" customHeight="1" x14ac:dyDescent="0.25">
      <c r="B15" s="186" t="s">
        <v>16</v>
      </c>
      <c r="C15" s="186"/>
      <c r="D15" s="186"/>
    </row>
  </sheetData>
  <mergeCells count="4">
    <mergeCell ref="B1:D1"/>
    <mergeCell ref="B3:B4"/>
    <mergeCell ref="C3:D3"/>
    <mergeCell ref="B15:D1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&amp;LElaborazioni a cura dell'Ufficio di Statistica del Comune di Olbia&amp;R&amp;9&amp;P/&amp;N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4">
    <pageSetUpPr fitToPage="1"/>
  </sheetPr>
  <dimension ref="A1:W238"/>
  <sheetViews>
    <sheetView topLeftCell="A67" zoomScale="55" zoomScaleNormal="55" workbookViewId="0">
      <selection activeCell="F93" sqref="F93"/>
    </sheetView>
  </sheetViews>
  <sheetFormatPr defaultColWidth="8.7109375" defaultRowHeight="15" x14ac:dyDescent="0.25"/>
  <cols>
    <col min="1" max="1" width="4.7109375" style="30" customWidth="1"/>
    <col min="2" max="2" width="15" style="33" bestFit="1" customWidth="1"/>
    <col min="3" max="6" width="14.140625" style="6" customWidth="1"/>
    <col min="7" max="7" width="6.7109375" style="97" customWidth="1"/>
    <col min="8" max="23" width="8.7109375" style="30"/>
  </cols>
  <sheetData>
    <row r="1" spans="1:23" s="30" customFormat="1" ht="15" customHeight="1" x14ac:dyDescent="0.25">
      <c r="B1" s="33"/>
      <c r="C1" s="104"/>
      <c r="D1" s="104"/>
      <c r="E1" s="104"/>
      <c r="F1" s="104"/>
      <c r="G1" s="97"/>
    </row>
    <row r="2" spans="1:23" s="30" customFormat="1" ht="36" customHeight="1" x14ac:dyDescent="0.25">
      <c r="B2" s="169" t="s">
        <v>134</v>
      </c>
      <c r="C2" s="169"/>
      <c r="D2" s="169"/>
      <c r="E2" s="169"/>
      <c r="F2" s="169"/>
      <c r="G2" s="97"/>
    </row>
    <row r="3" spans="1:23" s="99" customFormat="1" ht="27.75" customHeight="1" thickBot="1" x14ac:dyDescent="0.25">
      <c r="B3" s="170" t="s">
        <v>124</v>
      </c>
      <c r="C3" s="170"/>
      <c r="D3" s="170"/>
      <c r="E3" s="170"/>
      <c r="F3" s="170"/>
      <c r="G3" s="98"/>
    </row>
    <row r="4" spans="1:23" s="9" customFormat="1" ht="19.5" customHeight="1" x14ac:dyDescent="0.25">
      <c r="A4" s="100"/>
      <c r="B4" s="102" t="s">
        <v>23</v>
      </c>
      <c r="C4" s="23" t="s">
        <v>9</v>
      </c>
      <c r="D4" s="24" t="s">
        <v>10</v>
      </c>
      <c r="E4" s="25" t="s">
        <v>5</v>
      </c>
      <c r="F4" s="26" t="s">
        <v>18</v>
      </c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</row>
    <row r="5" spans="1:23" s="9" customFormat="1" ht="19.5" customHeight="1" x14ac:dyDescent="0.25">
      <c r="A5" s="100"/>
      <c r="B5" s="143">
        <v>0</v>
      </c>
      <c r="C5" s="20">
        <v>136</v>
      </c>
      <c r="D5" s="21">
        <v>150</v>
      </c>
      <c r="E5" s="22">
        <v>286</v>
      </c>
      <c r="F5" s="164">
        <v>0.10139860139860139</v>
      </c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</row>
    <row r="6" spans="1:23" s="5" customFormat="1" x14ac:dyDescent="0.25">
      <c r="A6" s="97"/>
      <c r="B6" s="144">
        <v>1</v>
      </c>
      <c r="C6" s="20">
        <v>147</v>
      </c>
      <c r="D6" s="21">
        <v>161</v>
      </c>
      <c r="E6" s="17">
        <v>308</v>
      </c>
      <c r="F6" s="164">
        <v>0.12012987012987013</v>
      </c>
      <c r="G6" s="101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</row>
    <row r="7" spans="1:23" s="5" customFormat="1" x14ac:dyDescent="0.25">
      <c r="A7" s="97"/>
      <c r="B7" s="144">
        <v>2</v>
      </c>
      <c r="C7" s="20">
        <v>179</v>
      </c>
      <c r="D7" s="21">
        <v>149</v>
      </c>
      <c r="E7" s="17">
        <v>328</v>
      </c>
      <c r="F7" s="164">
        <v>0.12804878048780488</v>
      </c>
      <c r="G7" s="101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</row>
    <row r="8" spans="1:23" s="5" customFormat="1" x14ac:dyDescent="0.25">
      <c r="A8" s="97"/>
      <c r="B8" s="144">
        <v>3</v>
      </c>
      <c r="C8" s="20">
        <v>197</v>
      </c>
      <c r="D8" s="21">
        <v>186</v>
      </c>
      <c r="E8" s="17">
        <v>383</v>
      </c>
      <c r="F8" s="164">
        <v>0.1174934725848564</v>
      </c>
      <c r="G8" s="101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</row>
    <row r="9" spans="1:23" s="5" customFormat="1" x14ac:dyDescent="0.25">
      <c r="A9" s="97"/>
      <c r="B9" s="144">
        <v>4</v>
      </c>
      <c r="C9" s="20">
        <v>221</v>
      </c>
      <c r="D9" s="21">
        <v>229</v>
      </c>
      <c r="E9" s="17">
        <v>450</v>
      </c>
      <c r="F9" s="164">
        <v>0.14444444444444443</v>
      </c>
      <c r="G9" s="101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</row>
    <row r="10" spans="1:23" s="5" customFormat="1" x14ac:dyDescent="0.25">
      <c r="A10" s="97"/>
      <c r="B10" s="144">
        <v>5</v>
      </c>
      <c r="C10" s="20">
        <v>197</v>
      </c>
      <c r="D10" s="21">
        <v>190</v>
      </c>
      <c r="E10" s="17">
        <v>387</v>
      </c>
      <c r="F10" s="164">
        <v>9.8191214470284241E-2</v>
      </c>
      <c r="G10" s="101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</row>
    <row r="11" spans="1:23" s="5" customFormat="1" x14ac:dyDescent="0.25">
      <c r="A11" s="97"/>
      <c r="B11" s="144">
        <v>6</v>
      </c>
      <c r="C11" s="20">
        <v>234</v>
      </c>
      <c r="D11" s="21">
        <v>223</v>
      </c>
      <c r="E11" s="17">
        <v>457</v>
      </c>
      <c r="F11" s="164">
        <v>0.16411378555798686</v>
      </c>
      <c r="G11" s="101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</row>
    <row r="12" spans="1:23" s="5" customFormat="1" x14ac:dyDescent="0.25">
      <c r="A12" s="97"/>
      <c r="B12" s="144">
        <v>7</v>
      </c>
      <c r="C12" s="20">
        <v>266</v>
      </c>
      <c r="D12" s="21">
        <v>241</v>
      </c>
      <c r="E12" s="17">
        <v>507</v>
      </c>
      <c r="F12" s="164">
        <v>0.13806706114398423</v>
      </c>
      <c r="G12" s="101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</row>
    <row r="13" spans="1:23" s="5" customFormat="1" x14ac:dyDescent="0.25">
      <c r="A13" s="97"/>
      <c r="B13" s="144">
        <v>8</v>
      </c>
      <c r="C13" s="20">
        <v>267</v>
      </c>
      <c r="D13" s="21">
        <v>226</v>
      </c>
      <c r="E13" s="17">
        <v>493</v>
      </c>
      <c r="F13" s="164">
        <v>0.14198782961460446</v>
      </c>
      <c r="G13" s="101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</row>
    <row r="14" spans="1:23" s="5" customFormat="1" x14ac:dyDescent="0.25">
      <c r="A14" s="97"/>
      <c r="B14" s="144">
        <v>9</v>
      </c>
      <c r="C14" s="20">
        <v>290</v>
      </c>
      <c r="D14" s="21">
        <v>282</v>
      </c>
      <c r="E14" s="17">
        <v>572</v>
      </c>
      <c r="F14" s="164">
        <v>0.12762237762237763</v>
      </c>
      <c r="G14" s="101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</row>
    <row r="15" spans="1:23" s="5" customFormat="1" x14ac:dyDescent="0.25">
      <c r="A15" s="97"/>
      <c r="B15" s="144">
        <v>10</v>
      </c>
      <c r="C15" s="20">
        <v>278</v>
      </c>
      <c r="D15" s="21">
        <v>259</v>
      </c>
      <c r="E15" s="17">
        <v>537</v>
      </c>
      <c r="F15" s="164">
        <v>0.13407821229050279</v>
      </c>
      <c r="G15" s="101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</row>
    <row r="16" spans="1:23" s="5" customFormat="1" x14ac:dyDescent="0.25">
      <c r="A16" s="97"/>
      <c r="B16" s="144">
        <v>11</v>
      </c>
      <c r="C16" s="20">
        <v>268</v>
      </c>
      <c r="D16" s="21">
        <v>271</v>
      </c>
      <c r="E16" s="17">
        <v>539</v>
      </c>
      <c r="F16" s="164">
        <v>0.15398886827458255</v>
      </c>
      <c r="G16" s="101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</row>
    <row r="17" spans="1:23" s="5" customFormat="1" x14ac:dyDescent="0.25">
      <c r="A17" s="97"/>
      <c r="B17" s="144">
        <v>12</v>
      </c>
      <c r="C17" s="20">
        <v>301</v>
      </c>
      <c r="D17" s="21">
        <v>299</v>
      </c>
      <c r="E17" s="17">
        <v>600</v>
      </c>
      <c r="F17" s="164">
        <v>0.14166666666666666</v>
      </c>
      <c r="G17" s="101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</row>
    <row r="18" spans="1:23" s="5" customFormat="1" x14ac:dyDescent="0.25">
      <c r="A18" s="97"/>
      <c r="B18" s="144">
        <v>13</v>
      </c>
      <c r="C18" s="20">
        <v>319</v>
      </c>
      <c r="D18" s="21">
        <v>297</v>
      </c>
      <c r="E18" s="17">
        <v>616</v>
      </c>
      <c r="F18" s="164">
        <v>0.11363636363636363</v>
      </c>
      <c r="G18" s="101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</row>
    <row r="19" spans="1:23" s="5" customFormat="1" x14ac:dyDescent="0.25">
      <c r="A19" s="97"/>
      <c r="B19" s="144">
        <v>14</v>
      </c>
      <c r="C19" s="20">
        <v>311</v>
      </c>
      <c r="D19" s="21">
        <v>330</v>
      </c>
      <c r="E19" s="17">
        <v>641</v>
      </c>
      <c r="F19" s="164">
        <v>0.11232449297971919</v>
      </c>
      <c r="G19" s="101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</row>
    <row r="20" spans="1:23" s="5" customFormat="1" x14ac:dyDescent="0.25">
      <c r="A20" s="97"/>
      <c r="B20" s="144">
        <v>15</v>
      </c>
      <c r="C20" s="20">
        <v>351</v>
      </c>
      <c r="D20" s="21">
        <v>303</v>
      </c>
      <c r="E20" s="17">
        <v>654</v>
      </c>
      <c r="F20" s="164">
        <v>9.9388379204892963E-2</v>
      </c>
      <c r="G20" s="101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</row>
    <row r="21" spans="1:23" s="5" customFormat="1" x14ac:dyDescent="0.25">
      <c r="A21" s="97"/>
      <c r="B21" s="144">
        <v>16</v>
      </c>
      <c r="C21" s="20">
        <v>336</v>
      </c>
      <c r="D21" s="21">
        <v>339</v>
      </c>
      <c r="E21" s="17">
        <v>675</v>
      </c>
      <c r="F21" s="164">
        <v>0.12148148148148148</v>
      </c>
      <c r="G21" s="101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</row>
    <row r="22" spans="1:23" s="5" customFormat="1" x14ac:dyDescent="0.25">
      <c r="A22" s="97"/>
      <c r="B22" s="144">
        <v>17</v>
      </c>
      <c r="C22" s="20">
        <v>356</v>
      </c>
      <c r="D22" s="21">
        <v>356</v>
      </c>
      <c r="E22" s="17">
        <v>712</v>
      </c>
      <c r="F22" s="164">
        <v>9.9719101123595499E-2</v>
      </c>
      <c r="G22" s="101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</row>
    <row r="23" spans="1:23" s="5" customFormat="1" x14ac:dyDescent="0.25">
      <c r="A23" s="97"/>
      <c r="B23" s="144">
        <v>18</v>
      </c>
      <c r="C23" s="20">
        <v>353</v>
      </c>
      <c r="D23" s="21">
        <v>294</v>
      </c>
      <c r="E23" s="17">
        <v>647</v>
      </c>
      <c r="F23" s="164">
        <v>0.10664605873261206</v>
      </c>
      <c r="G23" s="101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</row>
    <row r="24" spans="1:23" s="5" customFormat="1" x14ac:dyDescent="0.25">
      <c r="A24" s="97"/>
      <c r="B24" s="144">
        <v>19</v>
      </c>
      <c r="C24" s="20">
        <v>309</v>
      </c>
      <c r="D24" s="21">
        <v>272</v>
      </c>
      <c r="E24" s="17">
        <v>581</v>
      </c>
      <c r="F24" s="164">
        <v>8.7779690189328741E-2</v>
      </c>
      <c r="G24" s="101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</row>
    <row r="25" spans="1:23" s="5" customFormat="1" x14ac:dyDescent="0.25">
      <c r="A25" s="97"/>
      <c r="B25" s="144">
        <v>20</v>
      </c>
      <c r="C25" s="20">
        <v>312</v>
      </c>
      <c r="D25" s="21">
        <v>298</v>
      </c>
      <c r="E25" s="17">
        <v>610</v>
      </c>
      <c r="F25" s="164">
        <v>8.8524590163934422E-2</v>
      </c>
      <c r="G25" s="101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</row>
    <row r="26" spans="1:23" s="5" customFormat="1" x14ac:dyDescent="0.25">
      <c r="A26" s="97"/>
      <c r="B26" s="144">
        <v>21</v>
      </c>
      <c r="C26" s="20">
        <v>320</v>
      </c>
      <c r="D26" s="21">
        <v>277</v>
      </c>
      <c r="E26" s="17">
        <v>597</v>
      </c>
      <c r="F26" s="164">
        <v>0.12395309882747069</v>
      </c>
      <c r="G26" s="101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</row>
    <row r="27" spans="1:23" s="5" customFormat="1" x14ac:dyDescent="0.25">
      <c r="A27" s="97"/>
      <c r="B27" s="144">
        <v>22</v>
      </c>
      <c r="C27" s="20">
        <v>321</v>
      </c>
      <c r="D27" s="21">
        <v>288</v>
      </c>
      <c r="E27" s="17">
        <v>609</v>
      </c>
      <c r="F27" s="164">
        <v>0.12151067323481117</v>
      </c>
      <c r="G27" s="101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</row>
    <row r="28" spans="1:23" s="5" customFormat="1" x14ac:dyDescent="0.25">
      <c r="A28" s="97"/>
      <c r="B28" s="144">
        <v>23</v>
      </c>
      <c r="C28" s="20">
        <v>260</v>
      </c>
      <c r="D28" s="21">
        <v>311</v>
      </c>
      <c r="E28" s="17">
        <v>571</v>
      </c>
      <c r="F28" s="164">
        <v>9.2819614711033269E-2</v>
      </c>
      <c r="G28" s="101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</row>
    <row r="29" spans="1:23" s="5" customFormat="1" x14ac:dyDescent="0.25">
      <c r="A29" s="97"/>
      <c r="B29" s="144">
        <v>24</v>
      </c>
      <c r="C29" s="20">
        <v>282</v>
      </c>
      <c r="D29" s="21">
        <v>281</v>
      </c>
      <c r="E29" s="17">
        <v>563</v>
      </c>
      <c r="F29" s="164">
        <v>0.10657193605683836</v>
      </c>
      <c r="G29" s="101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</row>
    <row r="30" spans="1:23" s="5" customFormat="1" x14ac:dyDescent="0.25">
      <c r="A30" s="97"/>
      <c r="B30" s="144">
        <v>25</v>
      </c>
      <c r="C30" s="20">
        <v>305</v>
      </c>
      <c r="D30" s="21">
        <v>269</v>
      </c>
      <c r="E30" s="17">
        <v>574</v>
      </c>
      <c r="F30" s="164">
        <v>0.14982578397212543</v>
      </c>
      <c r="G30" s="101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</row>
    <row r="31" spans="1:23" s="5" customFormat="1" x14ac:dyDescent="0.25">
      <c r="A31" s="97"/>
      <c r="B31" s="144">
        <v>26</v>
      </c>
      <c r="C31" s="20">
        <v>313</v>
      </c>
      <c r="D31" s="21">
        <v>285</v>
      </c>
      <c r="E31" s="17">
        <v>598</v>
      </c>
      <c r="F31" s="164">
        <v>0.1488294314381271</v>
      </c>
      <c r="G31" s="101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</row>
    <row r="32" spans="1:23" s="5" customFormat="1" x14ac:dyDescent="0.25">
      <c r="A32" s="97"/>
      <c r="B32" s="144">
        <v>27</v>
      </c>
      <c r="C32" s="20">
        <v>273</v>
      </c>
      <c r="D32" s="21">
        <v>295</v>
      </c>
      <c r="E32" s="17">
        <v>568</v>
      </c>
      <c r="F32" s="164">
        <v>0.14788732394366197</v>
      </c>
      <c r="G32" s="101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</row>
    <row r="33" spans="1:23" s="5" customFormat="1" x14ac:dyDescent="0.25">
      <c r="A33" s="97"/>
      <c r="B33" s="144">
        <v>28</v>
      </c>
      <c r="C33" s="20">
        <v>367</v>
      </c>
      <c r="D33" s="21">
        <v>274</v>
      </c>
      <c r="E33" s="17">
        <v>641</v>
      </c>
      <c r="F33" s="164">
        <v>0.13416536661466458</v>
      </c>
      <c r="G33" s="101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</row>
    <row r="34" spans="1:23" s="5" customFormat="1" x14ac:dyDescent="0.25">
      <c r="A34" s="97"/>
      <c r="B34" s="144">
        <v>29</v>
      </c>
      <c r="C34" s="20">
        <v>312</v>
      </c>
      <c r="D34" s="21">
        <v>263</v>
      </c>
      <c r="E34" s="17">
        <v>575</v>
      </c>
      <c r="F34" s="164">
        <v>0.15304347826086956</v>
      </c>
      <c r="G34" s="101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</row>
    <row r="35" spans="1:23" s="5" customFormat="1" x14ac:dyDescent="0.25">
      <c r="A35" s="97"/>
      <c r="B35" s="144">
        <v>30</v>
      </c>
      <c r="C35" s="20">
        <v>324</v>
      </c>
      <c r="D35" s="21">
        <v>272</v>
      </c>
      <c r="E35" s="17">
        <v>596</v>
      </c>
      <c r="F35" s="164">
        <v>0.15100671140939598</v>
      </c>
      <c r="G35" s="101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</row>
    <row r="36" spans="1:23" s="5" customFormat="1" x14ac:dyDescent="0.25">
      <c r="A36" s="97"/>
      <c r="B36" s="144">
        <v>31</v>
      </c>
      <c r="C36" s="20">
        <v>327</v>
      </c>
      <c r="D36" s="21">
        <v>332</v>
      </c>
      <c r="E36" s="17">
        <v>659</v>
      </c>
      <c r="F36" s="164">
        <v>0.16691957511380881</v>
      </c>
      <c r="G36" s="101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</row>
    <row r="37" spans="1:23" s="5" customFormat="1" x14ac:dyDescent="0.25">
      <c r="A37" s="97"/>
      <c r="B37" s="144">
        <v>32</v>
      </c>
      <c r="C37" s="20">
        <v>324</v>
      </c>
      <c r="D37" s="21">
        <v>331</v>
      </c>
      <c r="E37" s="17">
        <v>655</v>
      </c>
      <c r="F37" s="164">
        <v>0.17557251908396945</v>
      </c>
      <c r="G37" s="101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</row>
    <row r="38" spans="1:23" s="5" customFormat="1" x14ac:dyDescent="0.25">
      <c r="A38" s="97"/>
      <c r="B38" s="144">
        <v>33</v>
      </c>
      <c r="C38" s="20">
        <v>357</v>
      </c>
      <c r="D38" s="21">
        <v>345</v>
      </c>
      <c r="E38" s="17">
        <v>702</v>
      </c>
      <c r="F38" s="164">
        <v>0.15527065527065528</v>
      </c>
      <c r="G38" s="101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</row>
    <row r="39" spans="1:23" s="5" customFormat="1" x14ac:dyDescent="0.25">
      <c r="A39" s="97"/>
      <c r="B39" s="144">
        <v>34</v>
      </c>
      <c r="C39" s="20">
        <v>380</v>
      </c>
      <c r="D39" s="21">
        <v>381</v>
      </c>
      <c r="E39" s="17">
        <v>761</v>
      </c>
      <c r="F39" s="164">
        <v>0.15768725361366623</v>
      </c>
      <c r="G39" s="101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</row>
    <row r="40" spans="1:23" s="5" customFormat="1" x14ac:dyDescent="0.25">
      <c r="A40" s="97"/>
      <c r="B40" s="144">
        <v>35</v>
      </c>
      <c r="C40" s="20">
        <v>346</v>
      </c>
      <c r="D40" s="21">
        <v>381</v>
      </c>
      <c r="E40" s="17">
        <v>727</v>
      </c>
      <c r="F40" s="164">
        <v>0.19119669876203577</v>
      </c>
      <c r="G40" s="101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</row>
    <row r="41" spans="1:23" s="5" customFormat="1" x14ac:dyDescent="0.25">
      <c r="A41" s="97"/>
      <c r="B41" s="144">
        <v>36</v>
      </c>
      <c r="C41" s="20">
        <v>404</v>
      </c>
      <c r="D41" s="21">
        <v>394</v>
      </c>
      <c r="E41" s="17">
        <v>798</v>
      </c>
      <c r="F41" s="164">
        <v>0.17669172932330826</v>
      </c>
      <c r="G41" s="101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</row>
    <row r="42" spans="1:23" s="5" customFormat="1" x14ac:dyDescent="0.25">
      <c r="A42" s="97"/>
      <c r="B42" s="144">
        <v>37</v>
      </c>
      <c r="C42" s="20">
        <v>370</v>
      </c>
      <c r="D42" s="21">
        <v>404</v>
      </c>
      <c r="E42" s="17">
        <v>774</v>
      </c>
      <c r="F42" s="164">
        <v>0.19896640826873385</v>
      </c>
      <c r="G42" s="101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</row>
    <row r="43" spans="1:23" s="5" customFormat="1" x14ac:dyDescent="0.25">
      <c r="A43" s="97"/>
      <c r="B43" s="144">
        <v>38</v>
      </c>
      <c r="C43" s="20">
        <v>418</v>
      </c>
      <c r="D43" s="21">
        <v>411</v>
      </c>
      <c r="E43" s="17">
        <v>829</v>
      </c>
      <c r="F43" s="164">
        <v>0.20627261761158022</v>
      </c>
      <c r="G43" s="101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</row>
    <row r="44" spans="1:23" s="5" customFormat="1" x14ac:dyDescent="0.25">
      <c r="A44" s="97"/>
      <c r="B44" s="144">
        <v>39</v>
      </c>
      <c r="C44" s="20">
        <v>425</v>
      </c>
      <c r="D44" s="21">
        <v>404</v>
      </c>
      <c r="E44" s="17">
        <v>829</v>
      </c>
      <c r="F44" s="164">
        <v>0.21230398069963813</v>
      </c>
      <c r="G44" s="101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</row>
    <row r="45" spans="1:23" s="5" customFormat="1" x14ac:dyDescent="0.25">
      <c r="A45" s="97"/>
      <c r="B45" s="144">
        <v>40</v>
      </c>
      <c r="C45" s="20">
        <v>396</v>
      </c>
      <c r="D45" s="21">
        <v>477</v>
      </c>
      <c r="E45" s="17">
        <v>873</v>
      </c>
      <c r="F45" s="164">
        <v>0.19931271477663232</v>
      </c>
      <c r="G45" s="101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</row>
    <row r="46" spans="1:23" s="5" customFormat="1" x14ac:dyDescent="0.25">
      <c r="A46" s="97"/>
      <c r="B46" s="144">
        <v>41</v>
      </c>
      <c r="C46" s="20">
        <v>451</v>
      </c>
      <c r="D46" s="21">
        <v>476</v>
      </c>
      <c r="E46" s="17">
        <v>927</v>
      </c>
      <c r="F46" s="164">
        <v>0.2168284789644013</v>
      </c>
      <c r="G46" s="101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</row>
    <row r="47" spans="1:23" s="5" customFormat="1" x14ac:dyDescent="0.25">
      <c r="A47" s="97"/>
      <c r="B47" s="144">
        <v>42</v>
      </c>
      <c r="C47" s="20">
        <v>446</v>
      </c>
      <c r="D47" s="21">
        <v>441</v>
      </c>
      <c r="E47" s="17">
        <v>887</v>
      </c>
      <c r="F47" s="164">
        <v>0.17474633596392333</v>
      </c>
      <c r="G47" s="101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</row>
    <row r="48" spans="1:23" s="5" customFormat="1" x14ac:dyDescent="0.25">
      <c r="A48" s="97"/>
      <c r="B48" s="144">
        <v>43</v>
      </c>
      <c r="C48" s="20">
        <v>435</v>
      </c>
      <c r="D48" s="21">
        <v>524</v>
      </c>
      <c r="E48" s="17">
        <v>959</v>
      </c>
      <c r="F48" s="164">
        <v>0.18873826903023982</v>
      </c>
      <c r="G48" s="101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</row>
    <row r="49" spans="1:23" s="5" customFormat="1" x14ac:dyDescent="0.25">
      <c r="A49" s="97"/>
      <c r="B49" s="144">
        <v>44</v>
      </c>
      <c r="C49" s="20">
        <v>535</v>
      </c>
      <c r="D49" s="21">
        <v>474</v>
      </c>
      <c r="E49" s="17">
        <v>1009</v>
      </c>
      <c r="F49" s="164">
        <v>0.16253716551040634</v>
      </c>
      <c r="G49" s="101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</row>
    <row r="50" spans="1:23" s="5" customFormat="1" x14ac:dyDescent="0.25">
      <c r="A50" s="97"/>
      <c r="B50" s="144">
        <v>45</v>
      </c>
      <c r="C50" s="20">
        <v>549</v>
      </c>
      <c r="D50" s="21">
        <v>561</v>
      </c>
      <c r="E50" s="17">
        <v>1110</v>
      </c>
      <c r="F50" s="164">
        <v>0.18108108108108109</v>
      </c>
      <c r="G50" s="101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</row>
    <row r="51" spans="1:23" s="5" customFormat="1" x14ac:dyDescent="0.25">
      <c r="A51" s="97"/>
      <c r="B51" s="144">
        <v>46</v>
      </c>
      <c r="C51" s="20">
        <v>518</v>
      </c>
      <c r="D51" s="21">
        <v>540</v>
      </c>
      <c r="E51" s="17">
        <v>1058</v>
      </c>
      <c r="F51" s="164">
        <v>0.1786389413988658</v>
      </c>
      <c r="G51" s="101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</row>
    <row r="52" spans="1:23" s="5" customFormat="1" x14ac:dyDescent="0.25">
      <c r="A52" s="97"/>
      <c r="B52" s="144">
        <v>47</v>
      </c>
      <c r="C52" s="20">
        <v>556</v>
      </c>
      <c r="D52" s="21">
        <v>539</v>
      </c>
      <c r="E52" s="17">
        <v>1095</v>
      </c>
      <c r="F52" s="164">
        <v>0.14246575342465753</v>
      </c>
      <c r="G52" s="101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</row>
    <row r="53" spans="1:23" s="5" customFormat="1" x14ac:dyDescent="0.25">
      <c r="A53" s="97"/>
      <c r="B53" s="144">
        <v>48</v>
      </c>
      <c r="C53" s="20">
        <v>556</v>
      </c>
      <c r="D53" s="21">
        <v>566</v>
      </c>
      <c r="E53" s="17">
        <v>1122</v>
      </c>
      <c r="F53" s="164">
        <v>0.15151515151515152</v>
      </c>
      <c r="G53" s="101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</row>
    <row r="54" spans="1:23" s="5" customFormat="1" x14ac:dyDescent="0.25">
      <c r="A54" s="97"/>
      <c r="B54" s="144">
        <v>49</v>
      </c>
      <c r="C54" s="20">
        <v>625</v>
      </c>
      <c r="D54" s="21">
        <v>583</v>
      </c>
      <c r="E54" s="17">
        <v>1208</v>
      </c>
      <c r="F54" s="164">
        <v>0.12665562913907286</v>
      </c>
      <c r="G54" s="101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</row>
    <row r="55" spans="1:23" s="5" customFormat="1" x14ac:dyDescent="0.25">
      <c r="A55" s="97"/>
      <c r="B55" s="144">
        <v>50</v>
      </c>
      <c r="C55" s="20">
        <v>600</v>
      </c>
      <c r="D55" s="21">
        <v>610</v>
      </c>
      <c r="E55" s="17">
        <v>1210</v>
      </c>
      <c r="F55" s="164">
        <v>0.10991735537190082</v>
      </c>
      <c r="G55" s="101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</row>
    <row r="56" spans="1:23" s="5" customFormat="1" x14ac:dyDescent="0.25">
      <c r="A56" s="97"/>
      <c r="B56" s="144">
        <v>51</v>
      </c>
      <c r="C56" s="20">
        <v>650</v>
      </c>
      <c r="D56" s="21">
        <v>624</v>
      </c>
      <c r="E56" s="17">
        <v>1274</v>
      </c>
      <c r="F56" s="164">
        <v>0.11930926216640503</v>
      </c>
      <c r="G56" s="101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</row>
    <row r="57" spans="1:23" s="5" customFormat="1" x14ac:dyDescent="0.25">
      <c r="A57" s="97"/>
      <c r="B57" s="144">
        <v>52</v>
      </c>
      <c r="C57" s="20">
        <v>624</v>
      </c>
      <c r="D57" s="21">
        <v>624</v>
      </c>
      <c r="E57" s="17">
        <v>1248</v>
      </c>
      <c r="F57" s="164">
        <v>9.9358974358974353E-2</v>
      </c>
      <c r="G57" s="101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</row>
    <row r="58" spans="1:23" s="5" customFormat="1" x14ac:dyDescent="0.25">
      <c r="A58" s="97"/>
      <c r="B58" s="144">
        <v>53</v>
      </c>
      <c r="C58" s="20">
        <v>574</v>
      </c>
      <c r="D58" s="21">
        <v>575</v>
      </c>
      <c r="E58" s="17">
        <v>1149</v>
      </c>
      <c r="F58" s="164">
        <v>0.12010443864229765</v>
      </c>
      <c r="G58" s="101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</row>
    <row r="59" spans="1:23" s="5" customFormat="1" x14ac:dyDescent="0.25">
      <c r="A59" s="97"/>
      <c r="B59" s="144">
        <v>54</v>
      </c>
      <c r="C59" s="20">
        <v>584</v>
      </c>
      <c r="D59" s="21">
        <v>574</v>
      </c>
      <c r="E59" s="17">
        <v>1158</v>
      </c>
      <c r="F59" s="164">
        <v>8.8946459412780662E-2</v>
      </c>
      <c r="G59" s="101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</row>
    <row r="60" spans="1:23" s="5" customFormat="1" x14ac:dyDescent="0.25">
      <c r="A60" s="97"/>
      <c r="B60" s="144">
        <v>55</v>
      </c>
      <c r="C60" s="20">
        <v>524</v>
      </c>
      <c r="D60" s="21">
        <v>572</v>
      </c>
      <c r="E60" s="17">
        <v>1096</v>
      </c>
      <c r="F60" s="164">
        <v>0.11405109489051095</v>
      </c>
      <c r="G60" s="101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</row>
    <row r="61" spans="1:23" s="5" customFormat="1" x14ac:dyDescent="0.25">
      <c r="A61" s="97"/>
      <c r="B61" s="144">
        <v>56</v>
      </c>
      <c r="C61" s="20">
        <v>575</v>
      </c>
      <c r="D61" s="21">
        <v>571</v>
      </c>
      <c r="E61" s="17">
        <v>1146</v>
      </c>
      <c r="F61" s="164">
        <v>9.1623036649214659E-2</v>
      </c>
      <c r="G61" s="101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</row>
    <row r="62" spans="1:23" s="5" customFormat="1" x14ac:dyDescent="0.25">
      <c r="A62" s="97"/>
      <c r="B62" s="144">
        <v>57</v>
      </c>
      <c r="C62" s="20">
        <v>508</v>
      </c>
      <c r="D62" s="21">
        <v>559</v>
      </c>
      <c r="E62" s="17">
        <v>1067</v>
      </c>
      <c r="F62" s="164">
        <v>0.1105904404873477</v>
      </c>
      <c r="G62" s="101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</row>
    <row r="63" spans="1:23" s="5" customFormat="1" x14ac:dyDescent="0.25">
      <c r="A63" s="97"/>
      <c r="B63" s="144">
        <v>58</v>
      </c>
      <c r="C63" s="20">
        <v>518</v>
      </c>
      <c r="D63" s="21">
        <v>514</v>
      </c>
      <c r="E63" s="17">
        <v>1032</v>
      </c>
      <c r="F63" s="164">
        <v>8.624031007751938E-2</v>
      </c>
      <c r="G63" s="101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</row>
    <row r="64" spans="1:23" s="5" customFormat="1" x14ac:dyDescent="0.25">
      <c r="A64" s="97"/>
      <c r="B64" s="144">
        <v>59</v>
      </c>
      <c r="C64" s="20">
        <v>538</v>
      </c>
      <c r="D64" s="21">
        <v>497</v>
      </c>
      <c r="E64" s="17">
        <v>1035</v>
      </c>
      <c r="F64" s="164">
        <v>6.0869565217391307E-2</v>
      </c>
      <c r="G64" s="101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</row>
    <row r="65" spans="1:23" s="5" customFormat="1" x14ac:dyDescent="0.25">
      <c r="A65" s="97"/>
      <c r="B65" s="144">
        <v>60</v>
      </c>
      <c r="C65" s="20">
        <v>504</v>
      </c>
      <c r="D65" s="21">
        <v>484</v>
      </c>
      <c r="E65" s="17">
        <v>988</v>
      </c>
      <c r="F65" s="164">
        <v>6.4777327935222673E-2</v>
      </c>
      <c r="G65" s="101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</row>
    <row r="66" spans="1:23" s="5" customFormat="1" x14ac:dyDescent="0.25">
      <c r="A66" s="97"/>
      <c r="B66" s="144">
        <v>61</v>
      </c>
      <c r="C66" s="20">
        <v>507</v>
      </c>
      <c r="D66" s="21">
        <v>566</v>
      </c>
      <c r="E66" s="17">
        <v>1073</v>
      </c>
      <c r="F66" s="164">
        <v>7.6421248835041936E-2</v>
      </c>
      <c r="G66" s="101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</row>
    <row r="67" spans="1:23" s="5" customFormat="1" x14ac:dyDescent="0.25">
      <c r="A67" s="97"/>
      <c r="B67" s="144">
        <v>62</v>
      </c>
      <c r="C67" s="20">
        <v>468</v>
      </c>
      <c r="D67" s="21">
        <v>508</v>
      </c>
      <c r="E67" s="17">
        <v>976</v>
      </c>
      <c r="F67" s="164">
        <v>7.3770491803278687E-2</v>
      </c>
      <c r="G67" s="101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</row>
    <row r="68" spans="1:23" s="5" customFormat="1" x14ac:dyDescent="0.25">
      <c r="A68" s="97"/>
      <c r="B68" s="144">
        <v>63</v>
      </c>
      <c r="C68" s="20">
        <v>468</v>
      </c>
      <c r="D68" s="21">
        <v>467</v>
      </c>
      <c r="E68" s="17">
        <v>935</v>
      </c>
      <c r="F68" s="164">
        <v>7.3796791443850263E-2</v>
      </c>
      <c r="G68" s="101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</row>
    <row r="69" spans="1:23" s="5" customFormat="1" x14ac:dyDescent="0.25">
      <c r="A69" s="97"/>
      <c r="B69" s="144">
        <v>64</v>
      </c>
      <c r="C69" s="20">
        <v>448</v>
      </c>
      <c r="D69" s="21">
        <v>428</v>
      </c>
      <c r="E69" s="17">
        <v>876</v>
      </c>
      <c r="F69" s="164">
        <v>6.0502283105022828E-2</v>
      </c>
      <c r="G69" s="101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</row>
    <row r="70" spans="1:23" s="5" customFormat="1" x14ac:dyDescent="0.25">
      <c r="A70" s="97"/>
      <c r="B70" s="144">
        <v>65</v>
      </c>
      <c r="C70" s="20">
        <v>405</v>
      </c>
      <c r="D70" s="21">
        <v>417</v>
      </c>
      <c r="E70" s="17">
        <v>822</v>
      </c>
      <c r="F70" s="164">
        <v>7.0559610705596104E-2</v>
      </c>
      <c r="G70" s="101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</row>
    <row r="71" spans="1:23" s="5" customFormat="1" x14ac:dyDescent="0.25">
      <c r="A71" s="97"/>
      <c r="B71" s="144">
        <v>66</v>
      </c>
      <c r="C71" s="20">
        <v>400</v>
      </c>
      <c r="D71" s="21">
        <v>400</v>
      </c>
      <c r="E71" s="17">
        <v>800</v>
      </c>
      <c r="F71" s="164">
        <v>7.0000000000000007E-2</v>
      </c>
      <c r="G71" s="101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</row>
    <row r="72" spans="1:23" s="5" customFormat="1" x14ac:dyDescent="0.25">
      <c r="A72" s="97"/>
      <c r="B72" s="144">
        <v>67</v>
      </c>
      <c r="C72" s="20">
        <v>353</v>
      </c>
      <c r="D72" s="21">
        <v>397</v>
      </c>
      <c r="E72" s="17">
        <v>750</v>
      </c>
      <c r="F72" s="164">
        <v>6.133333333333333E-2</v>
      </c>
      <c r="G72" s="101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</row>
    <row r="73" spans="1:23" s="5" customFormat="1" x14ac:dyDescent="0.25">
      <c r="A73" s="97"/>
      <c r="B73" s="144">
        <v>68</v>
      </c>
      <c r="C73" s="20">
        <v>332</v>
      </c>
      <c r="D73" s="21">
        <v>353</v>
      </c>
      <c r="E73" s="17">
        <v>685</v>
      </c>
      <c r="F73" s="164">
        <v>5.5474452554744529E-2</v>
      </c>
      <c r="G73" s="101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</row>
    <row r="74" spans="1:23" s="5" customFormat="1" x14ac:dyDescent="0.25">
      <c r="A74" s="97"/>
      <c r="B74" s="144">
        <v>69</v>
      </c>
      <c r="C74" s="20">
        <v>333</v>
      </c>
      <c r="D74" s="21">
        <v>339</v>
      </c>
      <c r="E74" s="17">
        <v>672</v>
      </c>
      <c r="F74" s="164">
        <v>5.9523809523809521E-2</v>
      </c>
      <c r="G74" s="101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</row>
    <row r="75" spans="1:23" s="5" customFormat="1" x14ac:dyDescent="0.25">
      <c r="A75" s="97"/>
      <c r="B75" s="144">
        <v>70</v>
      </c>
      <c r="C75" s="20">
        <v>327</v>
      </c>
      <c r="D75" s="21">
        <v>354</v>
      </c>
      <c r="E75" s="17">
        <v>681</v>
      </c>
      <c r="F75" s="164">
        <v>4.6989720998531569E-2</v>
      </c>
      <c r="G75" s="101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</row>
    <row r="76" spans="1:23" s="5" customFormat="1" x14ac:dyDescent="0.25">
      <c r="A76" s="97"/>
      <c r="B76" s="144">
        <v>71</v>
      </c>
      <c r="C76" s="20">
        <v>312</v>
      </c>
      <c r="D76" s="21">
        <v>347</v>
      </c>
      <c r="E76" s="17">
        <v>659</v>
      </c>
      <c r="F76" s="164">
        <v>3.7936267071320182E-2</v>
      </c>
      <c r="G76" s="101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</row>
    <row r="77" spans="1:23" s="5" customFormat="1" x14ac:dyDescent="0.25">
      <c r="A77" s="97"/>
      <c r="B77" s="144">
        <v>72</v>
      </c>
      <c r="C77" s="20">
        <v>282</v>
      </c>
      <c r="D77" s="21">
        <v>305</v>
      </c>
      <c r="E77" s="17">
        <v>587</v>
      </c>
      <c r="F77" s="164">
        <v>3.5775127768313458E-2</v>
      </c>
      <c r="G77" s="101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</row>
    <row r="78" spans="1:23" s="5" customFormat="1" x14ac:dyDescent="0.25">
      <c r="A78" s="97"/>
      <c r="B78" s="144">
        <v>73</v>
      </c>
      <c r="C78" s="20">
        <v>285</v>
      </c>
      <c r="D78" s="21">
        <v>318</v>
      </c>
      <c r="E78" s="17">
        <v>603</v>
      </c>
      <c r="F78" s="164">
        <v>3.9800995024875621E-2</v>
      </c>
      <c r="G78" s="101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</row>
    <row r="79" spans="1:23" s="5" customFormat="1" x14ac:dyDescent="0.25">
      <c r="A79" s="97"/>
      <c r="B79" s="144">
        <v>74</v>
      </c>
      <c r="C79" s="20">
        <v>264</v>
      </c>
      <c r="D79" s="21">
        <v>320</v>
      </c>
      <c r="E79" s="17">
        <v>584</v>
      </c>
      <c r="F79" s="164">
        <v>1.8835616438356163E-2</v>
      </c>
      <c r="G79" s="101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</row>
    <row r="80" spans="1:23" s="5" customFormat="1" x14ac:dyDescent="0.25">
      <c r="A80" s="97"/>
      <c r="B80" s="144">
        <v>75</v>
      </c>
      <c r="C80" s="20">
        <v>256</v>
      </c>
      <c r="D80" s="21">
        <v>313</v>
      </c>
      <c r="E80" s="17">
        <v>569</v>
      </c>
      <c r="F80" s="164">
        <v>3.5149384885764502E-2</v>
      </c>
      <c r="G80" s="101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</row>
    <row r="81" spans="1:23" s="5" customFormat="1" x14ac:dyDescent="0.25">
      <c r="A81" s="97"/>
      <c r="B81" s="144">
        <v>76</v>
      </c>
      <c r="C81" s="20">
        <v>247</v>
      </c>
      <c r="D81" s="21">
        <v>307</v>
      </c>
      <c r="E81" s="17">
        <v>554</v>
      </c>
      <c r="F81" s="164">
        <v>2.7075812274368231E-2</v>
      </c>
      <c r="G81" s="101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</row>
    <row r="82" spans="1:23" s="5" customFormat="1" x14ac:dyDescent="0.25">
      <c r="A82" s="97"/>
      <c r="B82" s="144">
        <v>77</v>
      </c>
      <c r="C82" s="20">
        <v>253</v>
      </c>
      <c r="D82" s="21">
        <v>289</v>
      </c>
      <c r="E82" s="17">
        <v>542</v>
      </c>
      <c r="F82" s="164">
        <v>1.6605166051660517E-2</v>
      </c>
      <c r="G82" s="101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</row>
    <row r="83" spans="1:23" s="5" customFormat="1" x14ac:dyDescent="0.25">
      <c r="A83" s="97"/>
      <c r="B83" s="144">
        <v>78</v>
      </c>
      <c r="C83" s="20">
        <v>218</v>
      </c>
      <c r="D83" s="21">
        <v>294</v>
      </c>
      <c r="E83" s="17">
        <v>512</v>
      </c>
      <c r="F83" s="164">
        <v>1.953125E-2</v>
      </c>
      <c r="G83" s="101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</row>
    <row r="84" spans="1:23" s="5" customFormat="1" x14ac:dyDescent="0.25">
      <c r="A84" s="97"/>
      <c r="B84" s="144">
        <v>79</v>
      </c>
      <c r="C84" s="20">
        <v>206</v>
      </c>
      <c r="D84" s="21">
        <v>231</v>
      </c>
      <c r="E84" s="17">
        <v>437</v>
      </c>
      <c r="F84" s="164">
        <v>1.1441647597254004E-2</v>
      </c>
      <c r="G84" s="101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</row>
    <row r="85" spans="1:23" s="5" customFormat="1" x14ac:dyDescent="0.25">
      <c r="A85" s="97"/>
      <c r="B85" s="145">
        <v>80</v>
      </c>
      <c r="C85" s="20">
        <v>193</v>
      </c>
      <c r="D85" s="21">
        <v>222</v>
      </c>
      <c r="E85" s="17">
        <v>415</v>
      </c>
      <c r="F85" s="164">
        <v>9.6385542168674707E-3</v>
      </c>
      <c r="G85" s="101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</row>
    <row r="86" spans="1:23" s="5" customFormat="1" x14ac:dyDescent="0.25">
      <c r="A86" s="97"/>
      <c r="B86" s="145">
        <v>81</v>
      </c>
      <c r="C86" s="20">
        <v>160</v>
      </c>
      <c r="D86" s="21">
        <v>208</v>
      </c>
      <c r="E86" s="17">
        <v>368</v>
      </c>
      <c r="F86" s="164">
        <v>1.358695652173913E-2</v>
      </c>
      <c r="G86" s="101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</row>
    <row r="87" spans="1:23" s="5" customFormat="1" x14ac:dyDescent="0.25">
      <c r="A87" s="97"/>
      <c r="B87" s="145">
        <v>82</v>
      </c>
      <c r="C87" s="20">
        <v>134</v>
      </c>
      <c r="D87" s="21">
        <v>171</v>
      </c>
      <c r="E87" s="17">
        <v>305</v>
      </c>
      <c r="F87" s="164">
        <v>1.6393442622950821E-2</v>
      </c>
      <c r="G87" s="101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</row>
    <row r="88" spans="1:23" s="5" customFormat="1" x14ac:dyDescent="0.25">
      <c r="A88" s="97"/>
      <c r="B88" s="145">
        <v>83</v>
      </c>
      <c r="C88" s="20">
        <v>156</v>
      </c>
      <c r="D88" s="21">
        <v>187</v>
      </c>
      <c r="E88" s="17">
        <v>343</v>
      </c>
      <c r="F88" s="164">
        <v>1.7492711370262391E-2</v>
      </c>
      <c r="G88" s="101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</row>
    <row r="89" spans="1:23" s="5" customFormat="1" x14ac:dyDescent="0.25">
      <c r="A89" s="97"/>
      <c r="B89" s="145">
        <v>84</v>
      </c>
      <c r="C89" s="20">
        <v>128</v>
      </c>
      <c r="D89" s="21">
        <v>176</v>
      </c>
      <c r="E89" s="17">
        <v>304</v>
      </c>
      <c r="F89" s="164">
        <v>1.9736842105263157E-2</v>
      </c>
      <c r="G89" s="101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</row>
    <row r="90" spans="1:23" s="5" customFormat="1" x14ac:dyDescent="0.25">
      <c r="A90" s="97"/>
      <c r="B90" s="145">
        <v>85</v>
      </c>
      <c r="C90" s="20">
        <v>131</v>
      </c>
      <c r="D90" s="21">
        <v>171</v>
      </c>
      <c r="E90" s="17">
        <v>302</v>
      </c>
      <c r="F90" s="164">
        <v>1.6556291390728478E-2</v>
      </c>
      <c r="G90" s="101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</row>
    <row r="91" spans="1:23" s="5" customFormat="1" x14ac:dyDescent="0.25">
      <c r="A91" s="97"/>
      <c r="B91" s="145">
        <v>86</v>
      </c>
      <c r="C91" s="20">
        <v>122</v>
      </c>
      <c r="D91" s="21">
        <v>140</v>
      </c>
      <c r="E91" s="17">
        <v>262</v>
      </c>
      <c r="F91" s="164">
        <v>1.5267175572519083E-2</v>
      </c>
      <c r="G91" s="101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</row>
    <row r="92" spans="1:23" s="5" customFormat="1" x14ac:dyDescent="0.25">
      <c r="A92" s="97"/>
      <c r="B92" s="145">
        <v>87</v>
      </c>
      <c r="C92" s="20">
        <v>77</v>
      </c>
      <c r="D92" s="21">
        <v>133</v>
      </c>
      <c r="E92" s="17">
        <v>210</v>
      </c>
      <c r="F92" s="164">
        <v>1.9047619047619049E-2</v>
      </c>
      <c r="G92" s="101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</row>
    <row r="93" spans="1:23" s="5" customFormat="1" x14ac:dyDescent="0.25">
      <c r="A93" s="97"/>
      <c r="B93" s="145">
        <v>88</v>
      </c>
      <c r="C93" s="20">
        <v>64</v>
      </c>
      <c r="D93" s="21">
        <v>111</v>
      </c>
      <c r="E93" s="17">
        <v>175</v>
      </c>
      <c r="F93" s="164">
        <v>5.7142857142857143E-3</v>
      </c>
      <c r="G93" s="101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</row>
    <row r="94" spans="1:23" s="5" customFormat="1" x14ac:dyDescent="0.25">
      <c r="A94" s="97"/>
      <c r="B94" s="145">
        <v>89</v>
      </c>
      <c r="C94" s="20">
        <v>59</v>
      </c>
      <c r="D94" s="21">
        <v>101</v>
      </c>
      <c r="E94" s="17">
        <v>160</v>
      </c>
      <c r="F94" s="164">
        <v>0</v>
      </c>
      <c r="G94" s="101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</row>
    <row r="95" spans="1:23" s="5" customFormat="1" ht="15.75" thickBot="1" x14ac:dyDescent="0.3">
      <c r="A95" s="97"/>
      <c r="B95" s="145" t="s">
        <v>22</v>
      </c>
      <c r="C95" s="20">
        <v>190</v>
      </c>
      <c r="D95" s="21">
        <v>330</v>
      </c>
      <c r="E95" s="17">
        <v>520</v>
      </c>
      <c r="F95" s="164">
        <v>1.35E-2</v>
      </c>
      <c r="G95" s="101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</row>
    <row r="96" spans="1:23" ht="15.75" thickBot="1" x14ac:dyDescent="0.3">
      <c r="B96" s="103" t="s">
        <v>17</v>
      </c>
      <c r="C96" s="8">
        <f>SUM(C5:C95)</f>
        <v>31100</v>
      </c>
      <c r="D96" s="7">
        <f>SUM(D5:D95)</f>
        <v>31841</v>
      </c>
      <c r="E96" s="18">
        <f>SUM(E5:E95)</f>
        <v>62941</v>
      </c>
      <c r="F96" s="166">
        <v>0.11169999999999999</v>
      </c>
    </row>
    <row r="97" spans="2:7" s="30" customFormat="1" x14ac:dyDescent="0.25">
      <c r="B97" s="33"/>
      <c r="C97" s="104"/>
      <c r="D97" s="104"/>
      <c r="E97" s="104"/>
      <c r="F97" s="104"/>
      <c r="G97" s="97"/>
    </row>
    <row r="98" spans="2:7" s="30" customFormat="1" x14ac:dyDescent="0.25">
      <c r="B98" s="33"/>
      <c r="C98" s="104"/>
      <c r="D98" s="104"/>
      <c r="E98" s="104"/>
      <c r="F98" s="104"/>
      <c r="G98" s="97"/>
    </row>
    <row r="99" spans="2:7" s="30" customFormat="1" x14ac:dyDescent="0.25">
      <c r="B99" s="33"/>
      <c r="C99" s="104"/>
      <c r="D99" s="104"/>
      <c r="E99" s="104"/>
      <c r="F99" s="104"/>
      <c r="G99" s="97"/>
    </row>
    <row r="100" spans="2:7" s="30" customFormat="1" x14ac:dyDescent="0.25">
      <c r="B100" s="33"/>
      <c r="C100" s="104"/>
      <c r="D100" s="104"/>
      <c r="E100" s="104"/>
      <c r="F100" s="104"/>
      <c r="G100" s="97"/>
    </row>
    <row r="101" spans="2:7" s="30" customFormat="1" x14ac:dyDescent="0.25">
      <c r="B101" s="33"/>
      <c r="C101" s="104"/>
      <c r="D101" s="104"/>
      <c r="E101" s="104"/>
      <c r="F101" s="104"/>
      <c r="G101" s="97"/>
    </row>
    <row r="102" spans="2:7" s="30" customFormat="1" x14ac:dyDescent="0.25">
      <c r="B102" s="33"/>
      <c r="C102" s="104"/>
      <c r="D102" s="104"/>
      <c r="E102" s="104"/>
      <c r="F102" s="104"/>
      <c r="G102" s="97"/>
    </row>
    <row r="103" spans="2:7" s="30" customFormat="1" x14ac:dyDescent="0.25">
      <c r="B103" s="33"/>
      <c r="C103" s="104"/>
      <c r="D103" s="104"/>
      <c r="E103" s="104"/>
      <c r="F103" s="104"/>
      <c r="G103" s="97"/>
    </row>
    <row r="104" spans="2:7" s="30" customFormat="1" x14ac:dyDescent="0.25">
      <c r="B104" s="33"/>
      <c r="C104" s="104"/>
      <c r="D104" s="104"/>
      <c r="E104" s="104"/>
      <c r="F104" s="104"/>
      <c r="G104" s="97"/>
    </row>
    <row r="105" spans="2:7" s="30" customFormat="1" x14ac:dyDescent="0.25">
      <c r="B105" s="33"/>
      <c r="C105" s="104"/>
      <c r="D105" s="104"/>
      <c r="E105" s="104"/>
      <c r="F105" s="104"/>
      <c r="G105" s="97"/>
    </row>
    <row r="106" spans="2:7" s="30" customFormat="1" x14ac:dyDescent="0.25">
      <c r="B106" s="33"/>
      <c r="C106" s="104"/>
      <c r="D106" s="104"/>
      <c r="E106" s="104"/>
      <c r="F106" s="104"/>
      <c r="G106" s="97"/>
    </row>
    <row r="107" spans="2:7" s="30" customFormat="1" x14ac:dyDescent="0.25">
      <c r="B107" s="33"/>
      <c r="C107" s="104"/>
      <c r="D107" s="104"/>
      <c r="E107" s="104"/>
      <c r="F107" s="104"/>
      <c r="G107" s="97"/>
    </row>
    <row r="108" spans="2:7" s="30" customFormat="1" x14ac:dyDescent="0.25">
      <c r="B108" s="33"/>
      <c r="C108" s="104"/>
      <c r="D108" s="104"/>
      <c r="E108" s="104"/>
      <c r="F108" s="104"/>
      <c r="G108" s="97"/>
    </row>
    <row r="109" spans="2:7" s="30" customFormat="1" x14ac:dyDescent="0.25">
      <c r="B109" s="33"/>
      <c r="C109" s="104"/>
      <c r="D109" s="104"/>
      <c r="E109" s="104"/>
      <c r="F109" s="104"/>
      <c r="G109" s="97"/>
    </row>
    <row r="110" spans="2:7" s="30" customFormat="1" x14ac:dyDescent="0.25">
      <c r="B110" s="33"/>
      <c r="C110" s="104"/>
      <c r="D110" s="104"/>
      <c r="E110" s="104"/>
      <c r="F110" s="104"/>
      <c r="G110" s="97"/>
    </row>
    <row r="111" spans="2:7" s="30" customFormat="1" x14ac:dyDescent="0.25">
      <c r="B111" s="33"/>
      <c r="C111" s="104"/>
      <c r="D111" s="104"/>
      <c r="E111" s="104"/>
      <c r="F111" s="104"/>
      <c r="G111" s="97"/>
    </row>
    <row r="112" spans="2:7" s="30" customFormat="1" x14ac:dyDescent="0.25">
      <c r="B112" s="33"/>
      <c r="C112" s="104"/>
      <c r="D112" s="104"/>
      <c r="E112" s="104"/>
      <c r="F112" s="104"/>
      <c r="G112" s="97"/>
    </row>
    <row r="113" spans="2:7" s="30" customFormat="1" x14ac:dyDescent="0.25">
      <c r="B113" s="33"/>
      <c r="C113" s="104"/>
      <c r="D113" s="104"/>
      <c r="E113" s="104"/>
      <c r="F113" s="104"/>
      <c r="G113" s="97"/>
    </row>
    <row r="114" spans="2:7" s="30" customFormat="1" x14ac:dyDescent="0.25">
      <c r="B114" s="33"/>
      <c r="C114" s="104"/>
      <c r="D114" s="104"/>
      <c r="E114" s="104"/>
      <c r="F114" s="104"/>
      <c r="G114" s="97"/>
    </row>
    <row r="115" spans="2:7" s="30" customFormat="1" x14ac:dyDescent="0.25">
      <c r="B115" s="33"/>
      <c r="C115" s="104"/>
      <c r="D115" s="104"/>
      <c r="E115" s="104"/>
      <c r="F115" s="104"/>
      <c r="G115" s="97"/>
    </row>
    <row r="116" spans="2:7" s="30" customFormat="1" x14ac:dyDescent="0.25">
      <c r="B116" s="33"/>
      <c r="C116" s="104"/>
      <c r="D116" s="104"/>
      <c r="E116" s="104"/>
      <c r="F116" s="104"/>
      <c r="G116" s="97"/>
    </row>
    <row r="117" spans="2:7" s="30" customFormat="1" x14ac:dyDescent="0.25">
      <c r="B117" s="33"/>
      <c r="C117" s="104"/>
      <c r="D117" s="104"/>
      <c r="E117" s="104"/>
      <c r="F117" s="104"/>
      <c r="G117" s="97"/>
    </row>
    <row r="118" spans="2:7" s="30" customFormat="1" x14ac:dyDescent="0.25">
      <c r="B118" s="33"/>
      <c r="C118" s="104"/>
      <c r="D118" s="104"/>
      <c r="E118" s="104"/>
      <c r="F118" s="104"/>
      <c r="G118" s="97"/>
    </row>
    <row r="119" spans="2:7" s="30" customFormat="1" x14ac:dyDescent="0.25">
      <c r="B119" s="33"/>
      <c r="C119" s="104"/>
      <c r="D119" s="104"/>
      <c r="E119" s="104"/>
      <c r="F119" s="104"/>
      <c r="G119" s="97"/>
    </row>
    <row r="120" spans="2:7" s="30" customFormat="1" x14ac:dyDescent="0.25">
      <c r="B120" s="33"/>
      <c r="C120" s="104"/>
      <c r="D120" s="104"/>
      <c r="E120" s="104"/>
      <c r="F120" s="104"/>
      <c r="G120" s="97"/>
    </row>
    <row r="121" spans="2:7" s="30" customFormat="1" x14ac:dyDescent="0.25">
      <c r="B121" s="33"/>
      <c r="C121" s="104"/>
      <c r="D121" s="104"/>
      <c r="E121" s="104"/>
      <c r="F121" s="104"/>
      <c r="G121" s="97"/>
    </row>
    <row r="122" spans="2:7" s="30" customFormat="1" x14ac:dyDescent="0.25">
      <c r="B122" s="33"/>
      <c r="C122" s="104"/>
      <c r="D122" s="104"/>
      <c r="E122" s="104"/>
      <c r="F122" s="104"/>
      <c r="G122" s="97"/>
    </row>
    <row r="123" spans="2:7" s="30" customFormat="1" x14ac:dyDescent="0.25">
      <c r="B123" s="33"/>
      <c r="C123" s="104"/>
      <c r="D123" s="104"/>
      <c r="E123" s="104"/>
      <c r="F123" s="104"/>
      <c r="G123" s="97"/>
    </row>
    <row r="124" spans="2:7" s="30" customFormat="1" x14ac:dyDescent="0.25">
      <c r="B124" s="33"/>
      <c r="C124" s="104"/>
      <c r="D124" s="104"/>
      <c r="E124" s="104"/>
      <c r="F124" s="104"/>
      <c r="G124" s="97"/>
    </row>
    <row r="125" spans="2:7" s="30" customFormat="1" x14ac:dyDescent="0.25">
      <c r="B125" s="33"/>
      <c r="C125" s="104"/>
      <c r="D125" s="104"/>
      <c r="E125" s="104"/>
      <c r="F125" s="104"/>
      <c r="G125" s="97"/>
    </row>
    <row r="126" spans="2:7" s="30" customFormat="1" x14ac:dyDescent="0.25">
      <c r="B126" s="33"/>
      <c r="C126" s="104"/>
      <c r="D126" s="104"/>
      <c r="E126" s="104"/>
      <c r="F126" s="104"/>
      <c r="G126" s="97"/>
    </row>
    <row r="127" spans="2:7" s="30" customFormat="1" x14ac:dyDescent="0.25">
      <c r="B127" s="33"/>
      <c r="C127" s="104"/>
      <c r="D127" s="104"/>
      <c r="E127" s="104"/>
      <c r="F127" s="104"/>
      <c r="G127" s="97"/>
    </row>
    <row r="128" spans="2:7" s="30" customFormat="1" x14ac:dyDescent="0.25">
      <c r="B128" s="33"/>
      <c r="C128" s="104"/>
      <c r="D128" s="104"/>
      <c r="E128" s="104"/>
      <c r="F128" s="104"/>
      <c r="G128" s="97"/>
    </row>
    <row r="129" spans="2:7" s="30" customFormat="1" x14ac:dyDescent="0.25">
      <c r="B129" s="33"/>
      <c r="C129" s="104"/>
      <c r="D129" s="104"/>
      <c r="E129" s="104"/>
      <c r="F129" s="104"/>
      <c r="G129" s="97"/>
    </row>
    <row r="130" spans="2:7" s="30" customFormat="1" x14ac:dyDescent="0.25">
      <c r="B130" s="33"/>
      <c r="C130" s="104"/>
      <c r="D130" s="104"/>
      <c r="E130" s="104"/>
      <c r="F130" s="104"/>
      <c r="G130" s="97"/>
    </row>
    <row r="131" spans="2:7" s="30" customFormat="1" x14ac:dyDescent="0.25">
      <c r="B131" s="33"/>
      <c r="C131" s="104"/>
      <c r="D131" s="104"/>
      <c r="E131" s="104"/>
      <c r="F131" s="104"/>
      <c r="G131" s="97"/>
    </row>
    <row r="132" spans="2:7" s="30" customFormat="1" x14ac:dyDescent="0.25">
      <c r="B132" s="33"/>
      <c r="C132" s="104"/>
      <c r="D132" s="104"/>
      <c r="E132" s="104"/>
      <c r="F132" s="104"/>
      <c r="G132" s="97"/>
    </row>
    <row r="133" spans="2:7" s="30" customFormat="1" x14ac:dyDescent="0.25">
      <c r="B133" s="33"/>
      <c r="C133" s="104"/>
      <c r="D133" s="104"/>
      <c r="E133" s="104"/>
      <c r="F133" s="104"/>
      <c r="G133" s="97"/>
    </row>
    <row r="134" spans="2:7" s="30" customFormat="1" x14ac:dyDescent="0.25">
      <c r="B134" s="33"/>
      <c r="C134" s="104"/>
      <c r="D134" s="104"/>
      <c r="E134" s="104"/>
      <c r="F134" s="104"/>
      <c r="G134" s="97"/>
    </row>
    <row r="135" spans="2:7" s="30" customFormat="1" x14ac:dyDescent="0.25">
      <c r="B135" s="33"/>
      <c r="C135" s="104"/>
      <c r="D135" s="104"/>
      <c r="E135" s="104"/>
      <c r="F135" s="104"/>
      <c r="G135" s="97"/>
    </row>
    <row r="136" spans="2:7" s="30" customFormat="1" x14ac:dyDescent="0.25">
      <c r="B136" s="33"/>
      <c r="C136" s="104"/>
      <c r="D136" s="104"/>
      <c r="E136" s="104"/>
      <c r="F136" s="104"/>
      <c r="G136" s="97"/>
    </row>
    <row r="137" spans="2:7" s="30" customFormat="1" x14ac:dyDescent="0.25">
      <c r="B137" s="33"/>
      <c r="C137" s="104"/>
      <c r="D137" s="104"/>
      <c r="E137" s="104"/>
      <c r="F137" s="104"/>
      <c r="G137" s="97"/>
    </row>
    <row r="138" spans="2:7" s="30" customFormat="1" x14ac:dyDescent="0.25">
      <c r="B138" s="33"/>
      <c r="C138" s="104"/>
      <c r="D138" s="104"/>
      <c r="E138" s="104"/>
      <c r="F138" s="104"/>
      <c r="G138" s="97"/>
    </row>
    <row r="139" spans="2:7" s="30" customFormat="1" x14ac:dyDescent="0.25">
      <c r="B139" s="33"/>
      <c r="C139" s="104"/>
      <c r="D139" s="104"/>
      <c r="E139" s="104"/>
      <c r="F139" s="104"/>
      <c r="G139" s="97"/>
    </row>
    <row r="140" spans="2:7" s="30" customFormat="1" x14ac:dyDescent="0.25">
      <c r="B140" s="33"/>
      <c r="C140" s="104"/>
      <c r="D140" s="104"/>
      <c r="E140" s="104"/>
      <c r="F140" s="104"/>
      <c r="G140" s="97"/>
    </row>
    <row r="141" spans="2:7" s="30" customFormat="1" x14ac:dyDescent="0.25">
      <c r="B141" s="33"/>
      <c r="C141" s="104"/>
      <c r="D141" s="104"/>
      <c r="E141" s="104"/>
      <c r="F141" s="104"/>
      <c r="G141" s="97"/>
    </row>
    <row r="142" spans="2:7" s="30" customFormat="1" x14ac:dyDescent="0.25">
      <c r="B142" s="33"/>
      <c r="C142" s="104"/>
      <c r="D142" s="104"/>
      <c r="E142" s="104"/>
      <c r="F142" s="104"/>
      <c r="G142" s="97"/>
    </row>
    <row r="143" spans="2:7" s="30" customFormat="1" x14ac:dyDescent="0.25">
      <c r="B143" s="33"/>
      <c r="C143" s="104"/>
      <c r="D143" s="104"/>
      <c r="E143" s="104"/>
      <c r="F143" s="104"/>
      <c r="G143" s="97"/>
    </row>
    <row r="144" spans="2:7" s="30" customFormat="1" x14ac:dyDescent="0.25">
      <c r="B144" s="33"/>
      <c r="C144" s="104"/>
      <c r="D144" s="104"/>
      <c r="E144" s="104"/>
      <c r="F144" s="104"/>
      <c r="G144" s="97"/>
    </row>
    <row r="145" spans="2:7" s="30" customFormat="1" x14ac:dyDescent="0.25">
      <c r="B145" s="33"/>
      <c r="C145" s="104"/>
      <c r="D145" s="104"/>
      <c r="E145" s="104"/>
      <c r="F145" s="104"/>
      <c r="G145" s="97"/>
    </row>
    <row r="146" spans="2:7" s="30" customFormat="1" x14ac:dyDescent="0.25">
      <c r="B146" s="33"/>
      <c r="C146" s="104"/>
      <c r="D146" s="104"/>
      <c r="E146" s="104"/>
      <c r="F146" s="104"/>
      <c r="G146" s="97"/>
    </row>
    <row r="147" spans="2:7" s="30" customFormat="1" x14ac:dyDescent="0.25">
      <c r="B147" s="33"/>
      <c r="C147" s="104"/>
      <c r="D147" s="104"/>
      <c r="E147" s="104"/>
      <c r="F147" s="104"/>
      <c r="G147" s="97"/>
    </row>
    <row r="148" spans="2:7" s="30" customFormat="1" x14ac:dyDescent="0.25">
      <c r="B148" s="33"/>
      <c r="C148" s="104"/>
      <c r="D148" s="104"/>
      <c r="E148" s="104"/>
      <c r="F148" s="104"/>
      <c r="G148" s="97"/>
    </row>
    <row r="149" spans="2:7" s="30" customFormat="1" x14ac:dyDescent="0.25">
      <c r="B149" s="33"/>
      <c r="C149" s="104"/>
      <c r="D149" s="104"/>
      <c r="E149" s="104"/>
      <c r="F149" s="104"/>
      <c r="G149" s="97"/>
    </row>
    <row r="150" spans="2:7" s="30" customFormat="1" x14ac:dyDescent="0.25">
      <c r="B150" s="33"/>
      <c r="C150" s="104"/>
      <c r="D150" s="104"/>
      <c r="E150" s="104"/>
      <c r="F150" s="104"/>
      <c r="G150" s="97"/>
    </row>
    <row r="151" spans="2:7" s="30" customFormat="1" x14ac:dyDescent="0.25">
      <c r="B151" s="33"/>
      <c r="C151" s="104"/>
      <c r="D151" s="104"/>
      <c r="E151" s="104"/>
      <c r="F151" s="104"/>
      <c r="G151" s="97"/>
    </row>
    <row r="152" spans="2:7" s="30" customFormat="1" x14ac:dyDescent="0.25">
      <c r="B152" s="33"/>
      <c r="C152" s="104"/>
      <c r="D152" s="104"/>
      <c r="E152" s="104"/>
      <c r="F152" s="104"/>
      <c r="G152" s="97"/>
    </row>
    <row r="153" spans="2:7" s="30" customFormat="1" x14ac:dyDescent="0.25">
      <c r="B153" s="33"/>
      <c r="C153" s="104"/>
      <c r="D153" s="104"/>
      <c r="E153" s="104"/>
      <c r="F153" s="104"/>
      <c r="G153" s="97"/>
    </row>
    <row r="154" spans="2:7" s="30" customFormat="1" x14ac:dyDescent="0.25">
      <c r="B154" s="33"/>
      <c r="C154" s="104"/>
      <c r="D154" s="104"/>
      <c r="E154" s="104"/>
      <c r="F154" s="104"/>
      <c r="G154" s="97"/>
    </row>
    <row r="155" spans="2:7" s="30" customFormat="1" x14ac:dyDescent="0.25">
      <c r="B155" s="33"/>
      <c r="C155" s="104"/>
      <c r="D155" s="104"/>
      <c r="E155" s="104"/>
      <c r="F155" s="104"/>
      <c r="G155" s="97"/>
    </row>
    <row r="156" spans="2:7" s="30" customFormat="1" x14ac:dyDescent="0.25">
      <c r="B156" s="33"/>
      <c r="C156" s="104"/>
      <c r="D156" s="104"/>
      <c r="E156" s="104"/>
      <c r="F156" s="104"/>
      <c r="G156" s="97"/>
    </row>
    <row r="157" spans="2:7" s="30" customFormat="1" x14ac:dyDescent="0.25">
      <c r="B157" s="33"/>
      <c r="C157" s="104"/>
      <c r="D157" s="104"/>
      <c r="E157" s="104"/>
      <c r="F157" s="104"/>
      <c r="G157" s="97"/>
    </row>
    <row r="158" spans="2:7" s="30" customFormat="1" x14ac:dyDescent="0.25">
      <c r="B158" s="33"/>
      <c r="C158" s="104"/>
      <c r="D158" s="104"/>
      <c r="E158" s="104"/>
      <c r="F158" s="104"/>
      <c r="G158" s="97"/>
    </row>
    <row r="159" spans="2:7" s="30" customFormat="1" x14ac:dyDescent="0.25">
      <c r="B159" s="33"/>
      <c r="C159" s="104"/>
      <c r="D159" s="104"/>
      <c r="E159" s="104"/>
      <c r="F159" s="104"/>
      <c r="G159" s="97"/>
    </row>
    <row r="160" spans="2:7" s="30" customFormat="1" x14ac:dyDescent="0.25">
      <c r="B160" s="33"/>
      <c r="C160" s="104"/>
      <c r="D160" s="104"/>
      <c r="E160" s="104"/>
      <c r="F160" s="104"/>
      <c r="G160" s="97"/>
    </row>
    <row r="161" spans="2:7" s="30" customFormat="1" x14ac:dyDescent="0.25">
      <c r="B161" s="33"/>
      <c r="C161" s="104"/>
      <c r="D161" s="104"/>
      <c r="E161" s="104"/>
      <c r="F161" s="104"/>
      <c r="G161" s="97"/>
    </row>
    <row r="162" spans="2:7" s="30" customFormat="1" x14ac:dyDescent="0.25">
      <c r="B162" s="33"/>
      <c r="C162" s="104"/>
      <c r="D162" s="104"/>
      <c r="E162" s="104"/>
      <c r="F162" s="104"/>
      <c r="G162" s="97"/>
    </row>
    <row r="163" spans="2:7" s="30" customFormat="1" x14ac:dyDescent="0.25">
      <c r="B163" s="33"/>
      <c r="C163" s="104"/>
      <c r="D163" s="104"/>
      <c r="E163" s="104"/>
      <c r="F163" s="104"/>
      <c r="G163" s="97"/>
    </row>
    <row r="164" spans="2:7" s="30" customFormat="1" x14ac:dyDescent="0.25">
      <c r="B164" s="33"/>
      <c r="C164" s="104"/>
      <c r="D164" s="104"/>
      <c r="E164" s="104"/>
      <c r="F164" s="104"/>
      <c r="G164" s="97"/>
    </row>
    <row r="165" spans="2:7" s="30" customFormat="1" x14ac:dyDescent="0.25">
      <c r="B165" s="33"/>
      <c r="C165" s="104"/>
      <c r="D165" s="104"/>
      <c r="E165" s="104"/>
      <c r="F165" s="104"/>
      <c r="G165" s="97"/>
    </row>
    <row r="166" spans="2:7" s="30" customFormat="1" x14ac:dyDescent="0.25">
      <c r="B166" s="33"/>
      <c r="C166" s="104"/>
      <c r="D166" s="104"/>
      <c r="E166" s="104"/>
      <c r="F166" s="104"/>
      <c r="G166" s="97"/>
    </row>
    <row r="167" spans="2:7" s="30" customFormat="1" x14ac:dyDescent="0.25">
      <c r="B167" s="33"/>
      <c r="C167" s="104"/>
      <c r="D167" s="104"/>
      <c r="E167" s="104"/>
      <c r="F167" s="104"/>
      <c r="G167" s="97"/>
    </row>
    <row r="168" spans="2:7" s="30" customFormat="1" x14ac:dyDescent="0.25">
      <c r="B168" s="33"/>
      <c r="C168" s="104"/>
      <c r="D168" s="104"/>
      <c r="E168" s="104"/>
      <c r="F168" s="104"/>
      <c r="G168" s="97"/>
    </row>
    <row r="169" spans="2:7" s="30" customFormat="1" x14ac:dyDescent="0.25">
      <c r="B169" s="33"/>
      <c r="C169" s="104"/>
      <c r="D169" s="104"/>
      <c r="E169" s="104"/>
      <c r="F169" s="104"/>
      <c r="G169" s="97"/>
    </row>
    <row r="170" spans="2:7" s="30" customFormat="1" x14ac:dyDescent="0.25">
      <c r="B170" s="33"/>
      <c r="C170" s="104"/>
      <c r="D170" s="104"/>
      <c r="E170" s="104"/>
      <c r="F170" s="104"/>
      <c r="G170" s="97"/>
    </row>
    <row r="171" spans="2:7" s="30" customFormat="1" x14ac:dyDescent="0.25">
      <c r="B171" s="33"/>
      <c r="C171" s="104"/>
      <c r="D171" s="104"/>
      <c r="E171" s="104"/>
      <c r="F171" s="104"/>
      <c r="G171" s="97"/>
    </row>
    <row r="172" spans="2:7" s="30" customFormat="1" x14ac:dyDescent="0.25">
      <c r="B172" s="33"/>
      <c r="C172" s="104"/>
      <c r="D172" s="104"/>
      <c r="E172" s="104"/>
      <c r="F172" s="104"/>
      <c r="G172" s="97"/>
    </row>
    <row r="173" spans="2:7" s="30" customFormat="1" x14ac:dyDescent="0.25">
      <c r="B173" s="33"/>
      <c r="C173" s="104"/>
      <c r="D173" s="104"/>
      <c r="E173" s="104"/>
      <c r="F173" s="104"/>
      <c r="G173" s="97"/>
    </row>
    <row r="174" spans="2:7" s="30" customFormat="1" x14ac:dyDescent="0.25">
      <c r="B174" s="33"/>
      <c r="C174" s="104"/>
      <c r="D174" s="104"/>
      <c r="E174" s="104"/>
      <c r="F174" s="104"/>
      <c r="G174" s="97"/>
    </row>
    <row r="175" spans="2:7" s="30" customFormat="1" x14ac:dyDescent="0.25">
      <c r="B175" s="33"/>
      <c r="C175" s="104"/>
      <c r="D175" s="104"/>
      <c r="E175" s="104"/>
      <c r="F175" s="104"/>
      <c r="G175" s="97"/>
    </row>
    <row r="176" spans="2:7" s="30" customFormat="1" x14ac:dyDescent="0.25">
      <c r="B176" s="33"/>
      <c r="C176" s="104"/>
      <c r="D176" s="104"/>
      <c r="E176" s="104"/>
      <c r="F176" s="104"/>
      <c r="G176" s="97"/>
    </row>
    <row r="177" spans="2:7" s="30" customFormat="1" x14ac:dyDescent="0.25">
      <c r="B177" s="33"/>
      <c r="C177" s="104"/>
      <c r="D177" s="104"/>
      <c r="E177" s="104"/>
      <c r="F177" s="104"/>
      <c r="G177" s="97"/>
    </row>
    <row r="178" spans="2:7" s="30" customFormat="1" x14ac:dyDescent="0.25">
      <c r="B178" s="33"/>
      <c r="C178" s="104"/>
      <c r="D178" s="104"/>
      <c r="E178" s="104"/>
      <c r="F178" s="104"/>
      <c r="G178" s="97"/>
    </row>
    <row r="179" spans="2:7" s="30" customFormat="1" x14ac:dyDescent="0.25">
      <c r="B179" s="33"/>
      <c r="C179" s="104"/>
      <c r="D179" s="104"/>
      <c r="E179" s="104"/>
      <c r="F179" s="104"/>
      <c r="G179" s="97"/>
    </row>
    <row r="180" spans="2:7" s="30" customFormat="1" x14ac:dyDescent="0.25">
      <c r="B180" s="33"/>
      <c r="C180" s="104"/>
      <c r="D180" s="104"/>
      <c r="E180" s="104"/>
      <c r="F180" s="104"/>
      <c r="G180" s="97"/>
    </row>
    <row r="181" spans="2:7" s="30" customFormat="1" x14ac:dyDescent="0.25">
      <c r="B181" s="33"/>
      <c r="C181" s="104"/>
      <c r="D181" s="104"/>
      <c r="E181" s="104"/>
      <c r="F181" s="104"/>
      <c r="G181" s="97"/>
    </row>
    <row r="182" spans="2:7" s="30" customFormat="1" x14ac:dyDescent="0.25">
      <c r="B182" s="33"/>
      <c r="C182" s="104"/>
      <c r="D182" s="104"/>
      <c r="E182" s="104"/>
      <c r="F182" s="104"/>
      <c r="G182" s="97"/>
    </row>
    <row r="183" spans="2:7" s="30" customFormat="1" x14ac:dyDescent="0.25">
      <c r="B183" s="33"/>
      <c r="C183" s="104"/>
      <c r="D183" s="104"/>
      <c r="E183" s="104"/>
      <c r="F183" s="104"/>
      <c r="G183" s="97"/>
    </row>
    <row r="184" spans="2:7" s="30" customFormat="1" x14ac:dyDescent="0.25">
      <c r="B184" s="33"/>
      <c r="C184" s="104"/>
      <c r="D184" s="104"/>
      <c r="E184" s="104"/>
      <c r="F184" s="104"/>
      <c r="G184" s="97"/>
    </row>
    <row r="185" spans="2:7" s="30" customFormat="1" x14ac:dyDescent="0.25">
      <c r="B185" s="33"/>
      <c r="C185" s="104"/>
      <c r="D185" s="104"/>
      <c r="E185" s="104"/>
      <c r="F185" s="104"/>
      <c r="G185" s="97"/>
    </row>
    <row r="186" spans="2:7" s="30" customFormat="1" x14ac:dyDescent="0.25">
      <c r="B186" s="33"/>
      <c r="C186" s="104"/>
      <c r="D186" s="104"/>
      <c r="E186" s="104"/>
      <c r="F186" s="104"/>
      <c r="G186" s="97"/>
    </row>
    <row r="187" spans="2:7" s="30" customFormat="1" x14ac:dyDescent="0.25">
      <c r="B187" s="33"/>
      <c r="C187" s="104"/>
      <c r="D187" s="104"/>
      <c r="E187" s="104"/>
      <c r="F187" s="104"/>
      <c r="G187" s="97"/>
    </row>
    <row r="188" spans="2:7" s="30" customFormat="1" x14ac:dyDescent="0.25">
      <c r="B188" s="33"/>
      <c r="C188" s="104"/>
      <c r="D188" s="104"/>
      <c r="E188" s="104"/>
      <c r="F188" s="104"/>
      <c r="G188" s="97"/>
    </row>
    <row r="189" spans="2:7" s="30" customFormat="1" x14ac:dyDescent="0.25">
      <c r="B189" s="33"/>
      <c r="C189" s="104"/>
      <c r="D189" s="104"/>
      <c r="E189" s="104"/>
      <c r="F189" s="104"/>
      <c r="G189" s="97"/>
    </row>
    <row r="190" spans="2:7" s="30" customFormat="1" x14ac:dyDescent="0.25">
      <c r="B190" s="33"/>
      <c r="C190" s="104"/>
      <c r="D190" s="104"/>
      <c r="E190" s="104"/>
      <c r="F190" s="104"/>
      <c r="G190" s="97"/>
    </row>
    <row r="191" spans="2:7" s="30" customFormat="1" x14ac:dyDescent="0.25">
      <c r="B191" s="33"/>
      <c r="C191" s="104"/>
      <c r="D191" s="104"/>
      <c r="E191" s="104"/>
      <c r="F191" s="104"/>
      <c r="G191" s="97"/>
    </row>
    <row r="192" spans="2:7" s="30" customFormat="1" x14ac:dyDescent="0.25">
      <c r="B192" s="33"/>
      <c r="C192" s="104"/>
      <c r="D192" s="104"/>
      <c r="E192" s="104"/>
      <c r="F192" s="104"/>
      <c r="G192" s="97"/>
    </row>
    <row r="193" spans="2:7" s="30" customFormat="1" x14ac:dyDescent="0.25">
      <c r="B193" s="33"/>
      <c r="C193" s="104"/>
      <c r="D193" s="104"/>
      <c r="E193" s="104"/>
      <c r="F193" s="104"/>
      <c r="G193" s="97"/>
    </row>
    <row r="194" spans="2:7" s="30" customFormat="1" x14ac:dyDescent="0.25">
      <c r="B194" s="33"/>
      <c r="C194" s="104"/>
      <c r="D194" s="104"/>
      <c r="E194" s="104"/>
      <c r="F194" s="104"/>
      <c r="G194" s="97"/>
    </row>
    <row r="195" spans="2:7" s="30" customFormat="1" x14ac:dyDescent="0.25">
      <c r="B195" s="33"/>
      <c r="C195" s="104"/>
      <c r="D195" s="104"/>
      <c r="E195" s="104"/>
      <c r="F195" s="104"/>
      <c r="G195" s="97"/>
    </row>
    <row r="196" spans="2:7" s="30" customFormat="1" x14ac:dyDescent="0.25">
      <c r="B196" s="33"/>
      <c r="C196" s="104"/>
      <c r="D196" s="104"/>
      <c r="E196" s="104"/>
      <c r="F196" s="104"/>
      <c r="G196" s="97"/>
    </row>
    <row r="197" spans="2:7" s="30" customFormat="1" x14ac:dyDescent="0.25">
      <c r="B197" s="33"/>
      <c r="C197" s="104"/>
      <c r="D197" s="104"/>
      <c r="E197" s="104"/>
      <c r="F197" s="104"/>
      <c r="G197" s="97"/>
    </row>
    <row r="198" spans="2:7" s="30" customFormat="1" x14ac:dyDescent="0.25">
      <c r="B198" s="33"/>
      <c r="C198" s="104"/>
      <c r="D198" s="104"/>
      <c r="E198" s="104"/>
      <c r="F198" s="104"/>
      <c r="G198" s="97"/>
    </row>
    <row r="199" spans="2:7" s="30" customFormat="1" x14ac:dyDescent="0.25">
      <c r="B199" s="33"/>
      <c r="C199" s="104"/>
      <c r="D199" s="104"/>
      <c r="E199" s="104"/>
      <c r="F199" s="104"/>
      <c r="G199" s="97"/>
    </row>
    <row r="200" spans="2:7" s="30" customFormat="1" x14ac:dyDescent="0.25">
      <c r="B200" s="33"/>
      <c r="C200" s="104"/>
      <c r="D200" s="104"/>
      <c r="E200" s="104"/>
      <c r="F200" s="104"/>
      <c r="G200" s="97"/>
    </row>
    <row r="201" spans="2:7" s="30" customFormat="1" x14ac:dyDescent="0.25">
      <c r="B201" s="33"/>
      <c r="C201" s="104"/>
      <c r="D201" s="104"/>
      <c r="E201" s="104"/>
      <c r="F201" s="104"/>
      <c r="G201" s="97"/>
    </row>
    <row r="202" spans="2:7" s="30" customFormat="1" x14ac:dyDescent="0.25">
      <c r="B202" s="33"/>
      <c r="C202" s="104"/>
      <c r="D202" s="104"/>
      <c r="E202" s="104"/>
      <c r="F202" s="104"/>
      <c r="G202" s="97"/>
    </row>
    <row r="203" spans="2:7" s="30" customFormat="1" x14ac:dyDescent="0.25">
      <c r="B203" s="33"/>
      <c r="C203" s="104"/>
      <c r="D203" s="104"/>
      <c r="E203" s="104"/>
      <c r="F203" s="104"/>
      <c r="G203" s="97"/>
    </row>
    <row r="204" spans="2:7" s="30" customFormat="1" x14ac:dyDescent="0.25">
      <c r="B204" s="33"/>
      <c r="C204" s="104"/>
      <c r="D204" s="104"/>
      <c r="E204" s="104"/>
      <c r="F204" s="104"/>
      <c r="G204" s="97"/>
    </row>
    <row r="205" spans="2:7" s="30" customFormat="1" x14ac:dyDescent="0.25">
      <c r="B205" s="33"/>
      <c r="C205" s="104"/>
      <c r="D205" s="104"/>
      <c r="E205" s="104"/>
      <c r="F205" s="104"/>
      <c r="G205" s="97"/>
    </row>
    <row r="206" spans="2:7" s="30" customFormat="1" x14ac:dyDescent="0.25">
      <c r="B206" s="33"/>
      <c r="C206" s="104"/>
      <c r="D206" s="104"/>
      <c r="E206" s="104"/>
      <c r="F206" s="104"/>
      <c r="G206" s="97"/>
    </row>
    <row r="207" spans="2:7" s="30" customFormat="1" x14ac:dyDescent="0.25">
      <c r="B207" s="33"/>
      <c r="C207" s="104"/>
      <c r="D207" s="104"/>
      <c r="E207" s="104"/>
      <c r="F207" s="104"/>
      <c r="G207" s="97"/>
    </row>
    <row r="208" spans="2:7" s="30" customFormat="1" x14ac:dyDescent="0.25">
      <c r="B208" s="33"/>
      <c r="C208" s="104"/>
      <c r="D208" s="104"/>
      <c r="E208" s="104"/>
      <c r="F208" s="104"/>
      <c r="G208" s="97"/>
    </row>
    <row r="209" spans="2:7" s="30" customFormat="1" x14ac:dyDescent="0.25">
      <c r="B209" s="33"/>
      <c r="C209" s="104"/>
      <c r="D209" s="104"/>
      <c r="E209" s="104"/>
      <c r="F209" s="104"/>
      <c r="G209" s="97"/>
    </row>
    <row r="210" spans="2:7" s="30" customFormat="1" x14ac:dyDescent="0.25">
      <c r="B210" s="33"/>
      <c r="C210" s="104"/>
      <c r="D210" s="104"/>
      <c r="E210" s="104"/>
      <c r="F210" s="104"/>
      <c r="G210" s="97"/>
    </row>
    <row r="211" spans="2:7" s="30" customFormat="1" x14ac:dyDescent="0.25">
      <c r="B211" s="33"/>
      <c r="C211" s="104"/>
      <c r="D211" s="104"/>
      <c r="E211" s="104"/>
      <c r="F211" s="104"/>
      <c r="G211" s="97"/>
    </row>
    <row r="212" spans="2:7" s="30" customFormat="1" x14ac:dyDescent="0.25">
      <c r="B212" s="33"/>
      <c r="C212" s="104"/>
      <c r="D212" s="104"/>
      <c r="E212" s="104"/>
      <c r="F212" s="104"/>
      <c r="G212" s="97"/>
    </row>
    <row r="213" spans="2:7" s="30" customFormat="1" x14ac:dyDescent="0.25">
      <c r="B213" s="33"/>
      <c r="C213" s="104"/>
      <c r="D213" s="104"/>
      <c r="E213" s="104"/>
      <c r="F213" s="104"/>
      <c r="G213" s="97"/>
    </row>
    <row r="214" spans="2:7" s="30" customFormat="1" x14ac:dyDescent="0.25">
      <c r="B214" s="33"/>
      <c r="C214" s="104"/>
      <c r="D214" s="104"/>
      <c r="E214" s="104"/>
      <c r="F214" s="104"/>
      <c r="G214" s="97"/>
    </row>
    <row r="215" spans="2:7" s="30" customFormat="1" x14ac:dyDescent="0.25">
      <c r="B215" s="33"/>
      <c r="C215" s="104"/>
      <c r="D215" s="104"/>
      <c r="E215" s="104"/>
      <c r="F215" s="104"/>
      <c r="G215" s="97"/>
    </row>
    <row r="216" spans="2:7" s="30" customFormat="1" x14ac:dyDescent="0.25">
      <c r="B216" s="33"/>
      <c r="C216" s="104"/>
      <c r="D216" s="104"/>
      <c r="E216" s="104"/>
      <c r="F216" s="104"/>
      <c r="G216" s="97"/>
    </row>
    <row r="217" spans="2:7" s="30" customFormat="1" x14ac:dyDescent="0.25">
      <c r="B217" s="33"/>
      <c r="C217" s="104"/>
      <c r="D217" s="104"/>
      <c r="E217" s="104"/>
      <c r="F217" s="104"/>
      <c r="G217" s="97"/>
    </row>
    <row r="218" spans="2:7" s="30" customFormat="1" x14ac:dyDescent="0.25">
      <c r="B218" s="33"/>
      <c r="C218" s="104"/>
      <c r="D218" s="104"/>
      <c r="E218" s="104"/>
      <c r="F218" s="104"/>
      <c r="G218" s="97"/>
    </row>
    <row r="219" spans="2:7" s="30" customFormat="1" x14ac:dyDescent="0.25">
      <c r="B219" s="33"/>
      <c r="C219" s="104"/>
      <c r="D219" s="104"/>
      <c r="E219" s="104"/>
      <c r="F219" s="104"/>
      <c r="G219" s="97"/>
    </row>
    <row r="220" spans="2:7" s="30" customFormat="1" x14ac:dyDescent="0.25">
      <c r="B220" s="33"/>
      <c r="C220" s="104"/>
      <c r="D220" s="104"/>
      <c r="E220" s="104"/>
      <c r="F220" s="104"/>
      <c r="G220" s="97"/>
    </row>
    <row r="221" spans="2:7" s="30" customFormat="1" x14ac:dyDescent="0.25">
      <c r="B221" s="33"/>
      <c r="C221" s="104"/>
      <c r="D221" s="104"/>
      <c r="E221" s="104"/>
      <c r="F221" s="104"/>
      <c r="G221" s="97"/>
    </row>
    <row r="222" spans="2:7" s="30" customFormat="1" x14ac:dyDescent="0.25">
      <c r="B222" s="33"/>
      <c r="C222" s="104"/>
      <c r="D222" s="104"/>
      <c r="E222" s="104"/>
      <c r="F222" s="104"/>
      <c r="G222" s="97"/>
    </row>
    <row r="223" spans="2:7" s="30" customFormat="1" x14ac:dyDescent="0.25">
      <c r="B223" s="33"/>
      <c r="C223" s="104"/>
      <c r="D223" s="104"/>
      <c r="E223" s="104"/>
      <c r="F223" s="104"/>
      <c r="G223" s="97"/>
    </row>
    <row r="224" spans="2:7" s="30" customFormat="1" x14ac:dyDescent="0.25">
      <c r="B224" s="33"/>
      <c r="C224" s="104"/>
      <c r="D224" s="104"/>
      <c r="E224" s="104"/>
      <c r="F224" s="104"/>
      <c r="G224" s="97"/>
    </row>
    <row r="225" spans="2:7" s="30" customFormat="1" x14ac:dyDescent="0.25">
      <c r="B225" s="33"/>
      <c r="C225" s="104"/>
      <c r="D225" s="104"/>
      <c r="E225" s="104"/>
      <c r="F225" s="104"/>
      <c r="G225" s="97"/>
    </row>
    <row r="226" spans="2:7" s="30" customFormat="1" x14ac:dyDescent="0.25">
      <c r="B226" s="33"/>
      <c r="C226" s="104"/>
      <c r="D226" s="104"/>
      <c r="E226" s="104"/>
      <c r="F226" s="104"/>
      <c r="G226" s="97"/>
    </row>
    <row r="227" spans="2:7" s="30" customFormat="1" x14ac:dyDescent="0.25">
      <c r="B227" s="33"/>
      <c r="C227" s="104"/>
      <c r="D227" s="104"/>
      <c r="E227" s="104"/>
      <c r="F227" s="104"/>
      <c r="G227" s="97"/>
    </row>
    <row r="228" spans="2:7" s="30" customFormat="1" x14ac:dyDescent="0.25">
      <c r="B228" s="33"/>
      <c r="C228" s="104"/>
      <c r="D228" s="104"/>
      <c r="E228" s="104"/>
      <c r="F228" s="104"/>
      <c r="G228" s="97"/>
    </row>
    <row r="229" spans="2:7" s="30" customFormat="1" x14ac:dyDescent="0.25">
      <c r="B229" s="33"/>
      <c r="C229" s="104"/>
      <c r="D229" s="104"/>
      <c r="E229" s="104"/>
      <c r="F229" s="104"/>
      <c r="G229" s="97"/>
    </row>
    <row r="230" spans="2:7" s="30" customFormat="1" x14ac:dyDescent="0.25">
      <c r="B230" s="33"/>
      <c r="C230" s="104"/>
      <c r="D230" s="104"/>
      <c r="E230" s="104"/>
      <c r="F230" s="104"/>
      <c r="G230" s="97"/>
    </row>
    <row r="231" spans="2:7" s="30" customFormat="1" x14ac:dyDescent="0.25">
      <c r="B231" s="33"/>
      <c r="C231" s="104"/>
      <c r="D231" s="104"/>
      <c r="E231" s="104"/>
      <c r="F231" s="104"/>
      <c r="G231" s="97"/>
    </row>
    <row r="232" spans="2:7" s="30" customFormat="1" x14ac:dyDescent="0.25">
      <c r="B232" s="33"/>
      <c r="C232" s="104"/>
      <c r="D232" s="104"/>
      <c r="E232" s="104"/>
      <c r="F232" s="104"/>
      <c r="G232" s="97"/>
    </row>
    <row r="233" spans="2:7" s="30" customFormat="1" x14ac:dyDescent="0.25">
      <c r="B233" s="33"/>
      <c r="C233" s="104"/>
      <c r="D233" s="104"/>
      <c r="E233" s="104"/>
      <c r="F233" s="104"/>
      <c r="G233" s="97"/>
    </row>
    <row r="234" spans="2:7" s="30" customFormat="1" x14ac:dyDescent="0.25">
      <c r="B234" s="33"/>
      <c r="C234" s="104"/>
      <c r="D234" s="104"/>
      <c r="E234" s="104"/>
      <c r="F234" s="104"/>
      <c r="G234" s="97"/>
    </row>
    <row r="235" spans="2:7" s="30" customFormat="1" x14ac:dyDescent="0.25">
      <c r="B235" s="33"/>
      <c r="C235" s="104"/>
      <c r="D235" s="104"/>
      <c r="E235" s="104"/>
      <c r="F235" s="104"/>
      <c r="G235" s="97"/>
    </row>
    <row r="236" spans="2:7" s="30" customFormat="1" x14ac:dyDescent="0.25">
      <c r="B236" s="33"/>
      <c r="C236" s="104"/>
      <c r="D236" s="104"/>
      <c r="E236" s="104"/>
      <c r="F236" s="104"/>
      <c r="G236" s="97"/>
    </row>
    <row r="237" spans="2:7" s="30" customFormat="1" x14ac:dyDescent="0.25">
      <c r="B237" s="33"/>
      <c r="C237" s="104"/>
      <c r="D237" s="104"/>
      <c r="E237" s="104"/>
      <c r="F237" s="104"/>
      <c r="G237" s="97"/>
    </row>
    <row r="238" spans="2:7" s="30" customFormat="1" x14ac:dyDescent="0.25">
      <c r="B238" s="33"/>
      <c r="C238" s="104"/>
      <c r="D238" s="104"/>
      <c r="E238" s="104"/>
      <c r="F238" s="104"/>
      <c r="G238" s="97"/>
    </row>
  </sheetData>
  <mergeCells count="2">
    <mergeCell ref="B2:F2"/>
    <mergeCell ref="B3:F3"/>
  </mergeCells>
  <printOptions horizontalCentered="1"/>
  <pageMargins left="0" right="0" top="0" bottom="0" header="0" footer="0"/>
  <pageSetup paperSize="9" scale="54" orientation="portrait" r:id="rId1"/>
  <headerFooter>
    <oddFooter>&amp;LElaborazioni a cura dell'Ufficio Statistica del Comune di Olbia&amp;R&amp;P/&amp;N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2"/>
  <dimension ref="A1:U138"/>
  <sheetViews>
    <sheetView zoomScaleNormal="100" workbookViewId="0">
      <selection activeCell="C20" sqref="C20"/>
    </sheetView>
  </sheetViews>
  <sheetFormatPr defaultRowHeight="18.75" x14ac:dyDescent="0.3"/>
  <cols>
    <col min="1" max="1" width="5.5703125" style="30" customWidth="1"/>
    <col min="2" max="2" width="40.7109375" customWidth="1"/>
    <col min="3" max="3" width="14.7109375" style="3" customWidth="1"/>
    <col min="4" max="8" width="9.140625" style="30"/>
    <col min="9" max="9" width="28.7109375" style="30" bestFit="1" customWidth="1"/>
    <col min="10" max="10" width="26" style="30" bestFit="1" customWidth="1"/>
    <col min="11" max="21" width="9.140625" style="30"/>
  </cols>
  <sheetData>
    <row r="1" spans="1:21" s="30" customFormat="1" x14ac:dyDescent="0.3">
      <c r="C1" s="84"/>
    </row>
    <row r="2" spans="1:21" ht="66" customHeight="1" x14ac:dyDescent="0.25">
      <c r="B2" s="187" t="s">
        <v>149</v>
      </c>
      <c r="C2" s="187"/>
    </row>
    <row r="3" spans="1:21" s="30" customFormat="1" ht="27.75" customHeight="1" x14ac:dyDescent="0.25">
      <c r="B3" s="83"/>
      <c r="C3" s="83"/>
    </row>
    <row r="4" spans="1:21" s="1" customFormat="1" ht="15" customHeight="1" x14ac:dyDescent="0.25">
      <c r="A4" s="82"/>
      <c r="B4" s="188" t="s">
        <v>7</v>
      </c>
      <c r="C4" s="189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</row>
    <row r="5" spans="1:21" s="1" customFormat="1" ht="15" customHeight="1" x14ac:dyDescent="0.25">
      <c r="A5" s="82"/>
      <c r="B5" s="190"/>
      <c r="C5" s="191"/>
      <c r="D5" s="82"/>
      <c r="E5" s="82"/>
      <c r="F5" s="82"/>
      <c r="G5" s="82"/>
      <c r="H5" s="82"/>
      <c r="I5" s="30"/>
      <c r="J5" s="30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</row>
    <row r="6" spans="1:21" x14ac:dyDescent="0.3">
      <c r="B6" s="146" t="s">
        <v>69</v>
      </c>
      <c r="C6" s="149">
        <v>2915</v>
      </c>
    </row>
    <row r="7" spans="1:21" x14ac:dyDescent="0.3">
      <c r="B7" s="147" t="s">
        <v>74</v>
      </c>
      <c r="C7" s="150">
        <v>456</v>
      </c>
    </row>
    <row r="8" spans="1:21" x14ac:dyDescent="0.3">
      <c r="B8" s="147" t="s">
        <v>67</v>
      </c>
      <c r="C8" s="150">
        <v>351</v>
      </c>
    </row>
    <row r="9" spans="1:21" x14ac:dyDescent="0.3">
      <c r="B9" s="147" t="s">
        <v>73</v>
      </c>
      <c r="C9" s="150">
        <v>300</v>
      </c>
    </row>
    <row r="10" spans="1:21" x14ac:dyDescent="0.3">
      <c r="B10" s="147" t="s">
        <v>68</v>
      </c>
      <c r="C10" s="150">
        <v>266</v>
      </c>
    </row>
    <row r="11" spans="1:21" x14ac:dyDescent="0.3">
      <c r="B11" s="147" t="s">
        <v>72</v>
      </c>
      <c r="C11" s="150">
        <v>259</v>
      </c>
    </row>
    <row r="12" spans="1:21" x14ac:dyDescent="0.3">
      <c r="B12" s="147" t="s">
        <v>131</v>
      </c>
      <c r="C12" s="150">
        <v>235</v>
      </c>
    </row>
    <row r="13" spans="1:21" x14ac:dyDescent="0.3">
      <c r="B13" s="147" t="s">
        <v>70</v>
      </c>
      <c r="C13" s="150">
        <v>225</v>
      </c>
    </row>
    <row r="14" spans="1:21" x14ac:dyDescent="0.3">
      <c r="B14" s="147" t="s">
        <v>132</v>
      </c>
      <c r="C14" s="150">
        <v>154</v>
      </c>
    </row>
    <row r="15" spans="1:21" x14ac:dyDescent="0.3">
      <c r="B15" s="147" t="s">
        <v>133</v>
      </c>
      <c r="C15" s="150">
        <v>148</v>
      </c>
    </row>
    <row r="16" spans="1:21" x14ac:dyDescent="0.3">
      <c r="B16" s="147" t="s">
        <v>71</v>
      </c>
      <c r="C16" s="150">
        <v>127</v>
      </c>
    </row>
    <row r="17" spans="2:3" s="30" customFormat="1" x14ac:dyDescent="0.3">
      <c r="B17" s="147" t="s">
        <v>119</v>
      </c>
      <c r="C17" s="150">
        <v>120</v>
      </c>
    </row>
    <row r="18" spans="2:3" s="30" customFormat="1" x14ac:dyDescent="0.3">
      <c r="B18" s="148" t="s">
        <v>6</v>
      </c>
      <c r="C18" s="14">
        <v>1473</v>
      </c>
    </row>
    <row r="19" spans="2:3" s="30" customFormat="1" x14ac:dyDescent="0.3">
      <c r="B19" s="15" t="s">
        <v>103</v>
      </c>
      <c r="C19" s="16">
        <v>7029</v>
      </c>
    </row>
    <row r="20" spans="2:3" s="30" customFormat="1" x14ac:dyDescent="0.3">
      <c r="C20" s="84"/>
    </row>
    <row r="21" spans="2:3" s="30" customFormat="1" x14ac:dyDescent="0.3">
      <c r="C21" s="84"/>
    </row>
    <row r="22" spans="2:3" s="33" customFormat="1" x14ac:dyDescent="0.3">
      <c r="B22" s="30"/>
      <c r="C22" s="84"/>
    </row>
    <row r="23" spans="2:3" s="30" customFormat="1" ht="20.25" customHeight="1" x14ac:dyDescent="0.3">
      <c r="C23" s="84"/>
    </row>
    <row r="24" spans="2:3" s="30" customFormat="1" x14ac:dyDescent="0.3">
      <c r="C24" s="84"/>
    </row>
    <row r="25" spans="2:3" s="30" customFormat="1" x14ac:dyDescent="0.3">
      <c r="C25" s="84"/>
    </row>
    <row r="26" spans="2:3" s="30" customFormat="1" x14ac:dyDescent="0.3">
      <c r="C26" s="84"/>
    </row>
    <row r="27" spans="2:3" s="30" customFormat="1" x14ac:dyDescent="0.3">
      <c r="C27" s="84"/>
    </row>
    <row r="28" spans="2:3" s="30" customFormat="1" x14ac:dyDescent="0.3">
      <c r="C28" s="84"/>
    </row>
    <row r="29" spans="2:3" s="30" customFormat="1" x14ac:dyDescent="0.3">
      <c r="C29" s="84"/>
    </row>
    <row r="30" spans="2:3" s="30" customFormat="1" x14ac:dyDescent="0.3">
      <c r="C30" s="84"/>
    </row>
    <row r="31" spans="2:3" s="30" customFormat="1" x14ac:dyDescent="0.3">
      <c r="C31" s="84"/>
    </row>
    <row r="32" spans="2:3" s="30" customFormat="1" x14ac:dyDescent="0.3">
      <c r="C32" s="84"/>
    </row>
    <row r="33" spans="3:3" s="30" customFormat="1" x14ac:dyDescent="0.3">
      <c r="C33" s="84"/>
    </row>
    <row r="34" spans="3:3" s="30" customFormat="1" x14ac:dyDescent="0.3">
      <c r="C34" s="84"/>
    </row>
    <row r="35" spans="3:3" s="30" customFormat="1" x14ac:dyDescent="0.3">
      <c r="C35" s="84"/>
    </row>
    <row r="36" spans="3:3" s="30" customFormat="1" x14ac:dyDescent="0.3">
      <c r="C36" s="84"/>
    </row>
    <row r="37" spans="3:3" s="30" customFormat="1" x14ac:dyDescent="0.3">
      <c r="C37" s="84"/>
    </row>
    <row r="38" spans="3:3" s="30" customFormat="1" x14ac:dyDescent="0.3">
      <c r="C38" s="84"/>
    </row>
    <row r="39" spans="3:3" s="30" customFormat="1" x14ac:dyDescent="0.3">
      <c r="C39" s="84"/>
    </row>
    <row r="40" spans="3:3" s="30" customFormat="1" x14ac:dyDescent="0.3">
      <c r="C40" s="84"/>
    </row>
    <row r="41" spans="3:3" s="30" customFormat="1" x14ac:dyDescent="0.3">
      <c r="C41" s="84"/>
    </row>
    <row r="42" spans="3:3" s="30" customFormat="1" x14ac:dyDescent="0.3">
      <c r="C42" s="84"/>
    </row>
    <row r="43" spans="3:3" s="30" customFormat="1" x14ac:dyDescent="0.3">
      <c r="C43" s="84"/>
    </row>
    <row r="44" spans="3:3" s="30" customFormat="1" x14ac:dyDescent="0.3">
      <c r="C44" s="84"/>
    </row>
    <row r="45" spans="3:3" s="30" customFormat="1" x14ac:dyDescent="0.3">
      <c r="C45" s="84"/>
    </row>
    <row r="46" spans="3:3" s="30" customFormat="1" x14ac:dyDescent="0.3">
      <c r="C46" s="84"/>
    </row>
    <row r="47" spans="3:3" s="30" customFormat="1" x14ac:dyDescent="0.3">
      <c r="C47" s="84"/>
    </row>
    <row r="48" spans="3:3" s="30" customFormat="1" x14ac:dyDescent="0.3">
      <c r="C48" s="84"/>
    </row>
    <row r="49" spans="3:3" s="30" customFormat="1" x14ac:dyDescent="0.3">
      <c r="C49" s="84"/>
    </row>
    <row r="50" spans="3:3" s="30" customFormat="1" x14ac:dyDescent="0.3">
      <c r="C50" s="84"/>
    </row>
    <row r="51" spans="3:3" s="30" customFormat="1" x14ac:dyDescent="0.3">
      <c r="C51" s="84"/>
    </row>
    <row r="52" spans="3:3" s="30" customFormat="1" x14ac:dyDescent="0.3">
      <c r="C52" s="84"/>
    </row>
    <row r="53" spans="3:3" s="30" customFormat="1" x14ac:dyDescent="0.3">
      <c r="C53" s="84"/>
    </row>
    <row r="54" spans="3:3" s="30" customFormat="1" x14ac:dyDescent="0.3">
      <c r="C54" s="84"/>
    </row>
    <row r="55" spans="3:3" s="30" customFormat="1" x14ac:dyDescent="0.3">
      <c r="C55" s="84"/>
    </row>
    <row r="56" spans="3:3" s="30" customFormat="1" x14ac:dyDescent="0.3">
      <c r="C56" s="84"/>
    </row>
    <row r="57" spans="3:3" s="30" customFormat="1" x14ac:dyDescent="0.3">
      <c r="C57" s="84"/>
    </row>
    <row r="58" spans="3:3" s="30" customFormat="1" x14ac:dyDescent="0.3">
      <c r="C58" s="84"/>
    </row>
    <row r="59" spans="3:3" s="30" customFormat="1" x14ac:dyDescent="0.3">
      <c r="C59" s="84"/>
    </row>
    <row r="60" spans="3:3" s="30" customFormat="1" x14ac:dyDescent="0.3">
      <c r="C60" s="84"/>
    </row>
    <row r="61" spans="3:3" s="30" customFormat="1" x14ac:dyDescent="0.3">
      <c r="C61" s="84"/>
    </row>
    <row r="62" spans="3:3" s="30" customFormat="1" x14ac:dyDescent="0.3">
      <c r="C62" s="84"/>
    </row>
    <row r="63" spans="3:3" s="30" customFormat="1" x14ac:dyDescent="0.3">
      <c r="C63" s="84"/>
    </row>
    <row r="64" spans="3:3" s="30" customFormat="1" x14ac:dyDescent="0.3">
      <c r="C64" s="84"/>
    </row>
    <row r="65" spans="3:3" s="30" customFormat="1" x14ac:dyDescent="0.3">
      <c r="C65" s="84"/>
    </row>
    <row r="66" spans="3:3" s="30" customFormat="1" x14ac:dyDescent="0.3">
      <c r="C66" s="84"/>
    </row>
    <row r="67" spans="3:3" s="30" customFormat="1" x14ac:dyDescent="0.3">
      <c r="C67" s="84"/>
    </row>
    <row r="68" spans="3:3" s="30" customFormat="1" x14ac:dyDescent="0.3">
      <c r="C68" s="84"/>
    </row>
    <row r="69" spans="3:3" s="30" customFormat="1" x14ac:dyDescent="0.3">
      <c r="C69" s="84"/>
    </row>
    <row r="70" spans="3:3" s="30" customFormat="1" x14ac:dyDescent="0.3">
      <c r="C70" s="84"/>
    </row>
    <row r="71" spans="3:3" s="30" customFormat="1" x14ac:dyDescent="0.3">
      <c r="C71" s="84"/>
    </row>
    <row r="72" spans="3:3" s="30" customFormat="1" x14ac:dyDescent="0.3">
      <c r="C72" s="84"/>
    </row>
    <row r="73" spans="3:3" s="30" customFormat="1" x14ac:dyDescent="0.3">
      <c r="C73" s="84"/>
    </row>
    <row r="74" spans="3:3" s="30" customFormat="1" x14ac:dyDescent="0.3">
      <c r="C74" s="84"/>
    </row>
    <row r="75" spans="3:3" s="30" customFormat="1" x14ac:dyDescent="0.3">
      <c r="C75" s="84"/>
    </row>
    <row r="76" spans="3:3" s="30" customFormat="1" x14ac:dyDescent="0.3">
      <c r="C76" s="84"/>
    </row>
    <row r="77" spans="3:3" s="30" customFormat="1" x14ac:dyDescent="0.3">
      <c r="C77" s="84"/>
    </row>
    <row r="78" spans="3:3" s="30" customFormat="1" x14ac:dyDescent="0.3">
      <c r="C78" s="84"/>
    </row>
    <row r="79" spans="3:3" s="30" customFormat="1" x14ac:dyDescent="0.3">
      <c r="C79" s="84"/>
    </row>
    <row r="80" spans="3:3" s="30" customFormat="1" x14ac:dyDescent="0.3">
      <c r="C80" s="84"/>
    </row>
    <row r="81" spans="3:3" s="30" customFormat="1" x14ac:dyDescent="0.3">
      <c r="C81" s="84"/>
    </row>
    <row r="82" spans="3:3" s="30" customFormat="1" x14ac:dyDescent="0.3">
      <c r="C82" s="84"/>
    </row>
    <row r="83" spans="3:3" s="30" customFormat="1" x14ac:dyDescent="0.3">
      <c r="C83" s="84"/>
    </row>
    <row r="84" spans="3:3" s="30" customFormat="1" x14ac:dyDescent="0.3">
      <c r="C84" s="84"/>
    </row>
    <row r="85" spans="3:3" s="30" customFormat="1" x14ac:dyDescent="0.3">
      <c r="C85" s="84"/>
    </row>
    <row r="86" spans="3:3" s="30" customFormat="1" x14ac:dyDescent="0.3">
      <c r="C86" s="84"/>
    </row>
    <row r="87" spans="3:3" s="30" customFormat="1" x14ac:dyDescent="0.3">
      <c r="C87" s="84"/>
    </row>
    <row r="88" spans="3:3" s="30" customFormat="1" x14ac:dyDescent="0.3">
      <c r="C88" s="84"/>
    </row>
    <row r="89" spans="3:3" s="30" customFormat="1" x14ac:dyDescent="0.3">
      <c r="C89" s="84"/>
    </row>
    <row r="90" spans="3:3" s="30" customFormat="1" x14ac:dyDescent="0.3">
      <c r="C90" s="84"/>
    </row>
    <row r="91" spans="3:3" s="30" customFormat="1" x14ac:dyDescent="0.3">
      <c r="C91" s="84"/>
    </row>
    <row r="92" spans="3:3" s="30" customFormat="1" x14ac:dyDescent="0.3">
      <c r="C92" s="84"/>
    </row>
    <row r="93" spans="3:3" s="30" customFormat="1" x14ac:dyDescent="0.3">
      <c r="C93" s="84"/>
    </row>
    <row r="94" spans="3:3" s="30" customFormat="1" x14ac:dyDescent="0.3">
      <c r="C94" s="84"/>
    </row>
    <row r="95" spans="3:3" s="30" customFormat="1" x14ac:dyDescent="0.3">
      <c r="C95" s="84"/>
    </row>
    <row r="96" spans="3:3" s="30" customFormat="1" x14ac:dyDescent="0.3">
      <c r="C96" s="84"/>
    </row>
    <row r="97" spans="3:3" s="30" customFormat="1" x14ac:dyDescent="0.3">
      <c r="C97" s="84"/>
    </row>
    <row r="98" spans="3:3" s="30" customFormat="1" x14ac:dyDescent="0.3">
      <c r="C98" s="84"/>
    </row>
    <row r="99" spans="3:3" s="30" customFormat="1" x14ac:dyDescent="0.3">
      <c r="C99" s="84"/>
    </row>
    <row r="100" spans="3:3" s="30" customFormat="1" x14ac:dyDescent="0.3">
      <c r="C100" s="84"/>
    </row>
    <row r="101" spans="3:3" s="30" customFormat="1" x14ac:dyDescent="0.3">
      <c r="C101" s="84"/>
    </row>
    <row r="102" spans="3:3" s="30" customFormat="1" x14ac:dyDescent="0.3">
      <c r="C102" s="84"/>
    </row>
    <row r="103" spans="3:3" s="30" customFormat="1" x14ac:dyDescent="0.3">
      <c r="C103" s="84"/>
    </row>
    <row r="104" spans="3:3" s="30" customFormat="1" x14ac:dyDescent="0.3">
      <c r="C104" s="84"/>
    </row>
    <row r="105" spans="3:3" s="30" customFormat="1" x14ac:dyDescent="0.3">
      <c r="C105" s="84"/>
    </row>
    <row r="106" spans="3:3" s="30" customFormat="1" x14ac:dyDescent="0.3">
      <c r="C106" s="84"/>
    </row>
    <row r="107" spans="3:3" s="30" customFormat="1" x14ac:dyDescent="0.3">
      <c r="C107" s="84"/>
    </row>
    <row r="108" spans="3:3" s="30" customFormat="1" x14ac:dyDescent="0.3">
      <c r="C108" s="84"/>
    </row>
    <row r="109" spans="3:3" s="30" customFormat="1" x14ac:dyDescent="0.3">
      <c r="C109" s="84"/>
    </row>
    <row r="110" spans="3:3" s="30" customFormat="1" x14ac:dyDescent="0.3">
      <c r="C110" s="84"/>
    </row>
    <row r="111" spans="3:3" s="30" customFormat="1" x14ac:dyDescent="0.3">
      <c r="C111" s="84"/>
    </row>
    <row r="112" spans="3:3" s="30" customFormat="1" x14ac:dyDescent="0.3">
      <c r="C112" s="84"/>
    </row>
    <row r="113" spans="3:3" s="30" customFormat="1" x14ac:dyDescent="0.3">
      <c r="C113" s="84"/>
    </row>
    <row r="114" spans="3:3" s="30" customFormat="1" x14ac:dyDescent="0.3">
      <c r="C114" s="84"/>
    </row>
    <row r="115" spans="3:3" s="30" customFormat="1" x14ac:dyDescent="0.3">
      <c r="C115" s="84"/>
    </row>
    <row r="116" spans="3:3" s="30" customFormat="1" x14ac:dyDescent="0.3">
      <c r="C116" s="84"/>
    </row>
    <row r="117" spans="3:3" s="30" customFormat="1" x14ac:dyDescent="0.3">
      <c r="C117" s="84"/>
    </row>
    <row r="118" spans="3:3" s="30" customFormat="1" x14ac:dyDescent="0.3">
      <c r="C118" s="84"/>
    </row>
    <row r="119" spans="3:3" s="30" customFormat="1" x14ac:dyDescent="0.3">
      <c r="C119" s="84"/>
    </row>
    <row r="120" spans="3:3" s="30" customFormat="1" x14ac:dyDescent="0.3">
      <c r="C120" s="84"/>
    </row>
    <row r="121" spans="3:3" s="30" customFormat="1" x14ac:dyDescent="0.3">
      <c r="C121" s="84"/>
    </row>
    <row r="122" spans="3:3" s="30" customFormat="1" x14ac:dyDescent="0.3">
      <c r="C122" s="84"/>
    </row>
    <row r="123" spans="3:3" s="30" customFormat="1" x14ac:dyDescent="0.3">
      <c r="C123" s="84"/>
    </row>
    <row r="124" spans="3:3" s="30" customFormat="1" x14ac:dyDescent="0.3">
      <c r="C124" s="84"/>
    </row>
    <row r="125" spans="3:3" s="30" customFormat="1" x14ac:dyDescent="0.3">
      <c r="C125" s="84"/>
    </row>
    <row r="126" spans="3:3" s="30" customFormat="1" x14ac:dyDescent="0.3">
      <c r="C126" s="84"/>
    </row>
    <row r="127" spans="3:3" s="30" customFormat="1" x14ac:dyDescent="0.3">
      <c r="C127" s="84"/>
    </row>
    <row r="128" spans="3:3" s="30" customFormat="1" x14ac:dyDescent="0.3">
      <c r="C128" s="84"/>
    </row>
    <row r="129" spans="2:3" s="30" customFormat="1" x14ac:dyDescent="0.3">
      <c r="C129" s="84"/>
    </row>
    <row r="130" spans="2:3" s="30" customFormat="1" x14ac:dyDescent="0.3">
      <c r="C130" s="84"/>
    </row>
    <row r="131" spans="2:3" s="30" customFormat="1" x14ac:dyDescent="0.3">
      <c r="C131" s="84"/>
    </row>
    <row r="132" spans="2:3" s="30" customFormat="1" x14ac:dyDescent="0.3">
      <c r="C132" s="84"/>
    </row>
    <row r="133" spans="2:3" s="30" customFormat="1" x14ac:dyDescent="0.3">
      <c r="C133" s="84"/>
    </row>
    <row r="134" spans="2:3" s="30" customFormat="1" x14ac:dyDescent="0.3">
      <c r="C134" s="84"/>
    </row>
    <row r="135" spans="2:3" s="30" customFormat="1" x14ac:dyDescent="0.3">
      <c r="C135" s="84"/>
    </row>
    <row r="136" spans="2:3" s="30" customFormat="1" x14ac:dyDescent="0.3">
      <c r="C136" s="84"/>
    </row>
    <row r="137" spans="2:3" s="30" customFormat="1" x14ac:dyDescent="0.3">
      <c r="C137" s="84"/>
    </row>
    <row r="138" spans="2:3" s="30" customFormat="1" x14ac:dyDescent="0.3">
      <c r="B138"/>
      <c r="C138" s="3"/>
    </row>
  </sheetData>
  <mergeCells count="2">
    <mergeCell ref="B2:C2"/>
    <mergeCell ref="B4:C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&amp;LElaborazioni a cura dell'Ufficio di Statistica del Comune di Olbia&amp;R&amp;P/&amp;N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9</vt:i4>
      </vt:variant>
    </vt:vector>
  </HeadingPairs>
  <TitlesOfParts>
    <vt:vector size="17" baseType="lpstr">
      <vt:lpstr>INFO TERRITORIO</vt:lpstr>
      <vt:lpstr>serie storica 1981-2000</vt:lpstr>
      <vt:lpstr>serie storica dal 2001</vt:lpstr>
      <vt:lpstr>SERIE STORICA FRAZIONI</vt:lpstr>
      <vt:lpstr>Quartieri</vt:lpstr>
      <vt:lpstr>Tot_fam_comp</vt:lpstr>
      <vt:lpstr>Pop_res_sex_età</vt:lpstr>
      <vt:lpstr>cittadinanze</vt:lpstr>
      <vt:lpstr>cittadinanze!Area_stampa</vt:lpstr>
      <vt:lpstr>'INFO TERRITORIO'!Area_stampa</vt:lpstr>
      <vt:lpstr>Pop_res_sex_età!Area_stampa</vt:lpstr>
      <vt:lpstr>Quartieri!Area_stampa</vt:lpstr>
      <vt:lpstr>'serie storica 1981-2000'!Area_stampa</vt:lpstr>
      <vt:lpstr>'serie storica dal 2001'!Area_stampa</vt:lpstr>
      <vt:lpstr>'SERIE STORICA FRAZIONI'!Area_stampa</vt:lpstr>
      <vt:lpstr>Tot_fam_comp!Area_stampa</vt:lpstr>
      <vt:lpstr>Pop_res_sex_età!Titoli_stampa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smarreddu;pmichelini</dc:creator>
  <cp:lastModifiedBy>Pietro Michelini</cp:lastModifiedBy>
  <cp:lastPrinted>2026-04-21T08:16:51Z</cp:lastPrinted>
  <dcterms:created xsi:type="dcterms:W3CDTF">2009-01-23T14:22:10Z</dcterms:created>
  <dcterms:modified xsi:type="dcterms:W3CDTF">2026-04-21T09:06:23Z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e1c022c0-a0e9-410a-9010-6d385643246b</vt:lpwstr>
  </property>
</Properties>
</file>