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6\"/>
    </mc:Choice>
  </mc:AlternateContent>
  <xr:revisionPtr revIDLastSave="0" documentId="13_ncr:1_{6E13790C-158C-4859-B515-06A7EE97E39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57" i="1" s="1"/>
  <c r="M57" i="1"/>
  <c r="L57" i="1"/>
  <c r="K57" i="1"/>
  <c r="J57" i="1"/>
  <c r="I57" i="1"/>
  <c r="H57" i="1"/>
  <c r="G57" i="1"/>
  <c r="F57" i="1"/>
  <c r="E57" i="1"/>
  <c r="D57" i="1"/>
  <c r="C57" i="1"/>
  <c r="N56" i="1"/>
  <c r="N54" i="1"/>
  <c r="N49" i="1"/>
  <c r="N48" i="1"/>
  <c r="N47" i="1"/>
  <c r="M50" i="1"/>
  <c r="L50" i="1"/>
  <c r="K50" i="1"/>
  <c r="J50" i="1"/>
  <c r="I50" i="1"/>
  <c r="H50" i="1"/>
  <c r="E50" i="1"/>
  <c r="D50" i="1"/>
  <c r="C50" i="1"/>
  <c r="B50" i="1"/>
  <c r="F50" i="1"/>
  <c r="N42" i="1"/>
  <c r="J43" i="1"/>
  <c r="F41" i="1"/>
  <c r="N41" i="1"/>
  <c r="M43" i="1"/>
  <c r="L43" i="1"/>
  <c r="K43" i="1"/>
  <c r="I43" i="1"/>
  <c r="H43" i="1"/>
  <c r="G43" i="1"/>
  <c r="F43" i="1"/>
  <c r="E43" i="1"/>
  <c r="D43" i="1"/>
  <c r="C43" i="1"/>
  <c r="B43" i="1"/>
  <c r="M36" i="1"/>
  <c r="J33" i="1"/>
  <c r="J36" i="1" s="1"/>
  <c r="C36" i="1"/>
  <c r="L36" i="1"/>
  <c r="K36" i="1"/>
  <c r="I36" i="1"/>
  <c r="H36" i="1"/>
  <c r="G36" i="1"/>
  <c r="F36" i="1"/>
  <c r="E36" i="1"/>
  <c r="D36" i="1"/>
  <c r="B36" i="1"/>
  <c r="N35" i="1"/>
  <c r="N34" i="1"/>
  <c r="M29" i="1"/>
  <c r="L29" i="1"/>
  <c r="K29" i="1"/>
  <c r="J29" i="1"/>
  <c r="I29" i="1"/>
  <c r="H29" i="1"/>
  <c r="G29" i="1"/>
  <c r="F29" i="1"/>
  <c r="E29" i="1"/>
  <c r="D29" i="1"/>
  <c r="C29" i="1"/>
  <c r="B29" i="1"/>
  <c r="N26" i="1"/>
  <c r="N27" i="1"/>
  <c r="N28" i="1"/>
  <c r="M22" i="1"/>
  <c r="L22" i="1"/>
  <c r="K22" i="1"/>
  <c r="J22" i="1"/>
  <c r="D22" i="1"/>
  <c r="E22" i="1"/>
  <c r="F22" i="1"/>
  <c r="G22" i="1"/>
  <c r="H22" i="1"/>
  <c r="I22" i="1"/>
  <c r="N55" i="1" l="1"/>
  <c r="N57" i="1" s="1"/>
  <c r="N50" i="1"/>
  <c r="G50" i="1"/>
  <c r="N40" i="1"/>
  <c r="N43" i="1" s="1"/>
  <c r="N33" i="1"/>
  <c r="N36" i="1" s="1"/>
  <c r="N29" i="1"/>
  <c r="B21" i="1"/>
  <c r="B20" i="1"/>
  <c r="B19" i="1"/>
  <c r="C21" i="1" l="1"/>
  <c r="N21" i="1"/>
  <c r="C20" i="1"/>
  <c r="N20" i="1"/>
  <c r="C19" i="1"/>
  <c r="N19" i="1"/>
  <c r="N22" i="1" s="1"/>
  <c r="C22" i="1"/>
  <c r="B22" i="1"/>
</calcChain>
</file>

<file path=xl/sharedStrings.xml><?xml version="1.0" encoding="utf-8"?>
<sst xmlns="http://schemas.openxmlformats.org/spreadsheetml/2006/main" count="145" uniqueCount="26">
  <si>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</si>
  <si>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</si>
  <si>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</si>
  <si>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</si>
  <si>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</si>
  <si>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</si>
  <si>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</si>
  <si>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</si>
  <si>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</si>
  <si>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</si>
  <si>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</si>
  <si>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</si>
  <si>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</si>
  <si>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REGIONALI</t>
  </si>
  <si>
    <t>NAZIONALI</t>
  </si>
  <si>
    <t>INTERNAZIONALI</t>
  </si>
  <si>
    <t>ANNO 2019</t>
  </si>
  <si>
    <t>Numero di corse di linea (internazionali, nazionali, regionali e provinciali)</t>
  </si>
  <si>
    <t>TOTALE ANNO</t>
  </si>
  <si>
    <t>TOTALE CORSE</t>
  </si>
  <si>
    <t>ANNO 2021</t>
  </si>
  <si>
    <t>ANNO 2022</t>
  </si>
  <si>
    <t>ANNO 2023</t>
  </si>
  <si>
    <t>ANNO 2024</t>
  </si>
  <si>
    <t>ANNO 2025</t>
  </si>
  <si>
    <t>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</si>
</sst>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&quot;L.&quot;\ * #,##0.00_-;\-&quot;L.&quot;\ * #,##0.00_-;_-&quot;L.&quot;\ * &quot;-&quot;??_-;_-@_-"/>
    <numFmt numFmtId="166" formatCode="_-[$€-2]\ * #,##0.00_-;\-[$€-2]\ * #,##0.00_-;_-[$€-2]\ * &quot;-&quot;??_-"/>
    <numFmt numFmtId="167" formatCode="#,##0;[Red]\(#,##0\);\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63">
    <xf numFmtId="0" fontId="0" fillId="0" borderId="0"/>
    <xf numFmtId="0" fontId="6" fillId="0" borderId="0"/>
    <xf numFmtId="167" fontId="9" fillId="3" borderId="1">
      <alignment vertical="center"/>
    </xf>
    <xf numFmtId="167" fontId="9" fillId="4" borderId="1">
      <alignment vertical="center"/>
    </xf>
    <xf numFmtId="167" fontId="9" fillId="0" borderId="2">
      <alignment vertical="center"/>
    </xf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</cellXfs>
  <cellStyles count="63">
    <cellStyle name="B2.general" xfId="2" xr:uid="{1370F678-4832-47D1-8799-1EC1D283CB0D}"/>
    <cellStyle name="B4.general" xfId="3" xr:uid="{6E697990-4F51-498E-81A0-83A4DF21311B}"/>
    <cellStyle name="C1.general" xfId="4" xr:uid="{581D0C6B-1E27-4DF6-B1E7-8243142C9F21}"/>
    <cellStyle name="Euro" xfId="5" xr:uid="{FCC6EAD5-52D5-4473-8278-D6E952895DE8}"/>
    <cellStyle name="Euro 2" xfId="6" xr:uid="{969973C5-B9A3-49EC-99EE-F8B84A9ADC12}"/>
    <cellStyle name="Euro 3" xfId="7" xr:uid="{43837638-B99D-4A89-9DA6-FEE1ED113E65}"/>
    <cellStyle name="Euro 4" xfId="8" xr:uid="{15BE3ADF-7D98-4234-A4CD-4960640D7F1D}"/>
    <cellStyle name="Euro 5" xfId="9" xr:uid="{BE4F0892-A154-440A-8BCD-77AD3A53276F}"/>
    <cellStyle name="Euro 6" xfId="10" xr:uid="{528E8604-B4D1-4742-9D1B-358FC68A8153}"/>
    <cellStyle name="Euro_2023" xfId="11" xr:uid="{A8A1FCB6-10E7-4466-853F-9A0BEBAD6065}"/>
    <cellStyle name="Migliaia [0] 2" xfId="14" xr:uid="{5144FC9E-3EF0-45CE-A88B-A29040C95181}"/>
    <cellStyle name="Migliaia [0] 2 2" xfId="15" xr:uid="{AAD14B1A-4FBF-4D40-BF96-74E1DCCA7C5D}"/>
    <cellStyle name="Migliaia [0] 3" xfId="16" xr:uid="{ADE4B485-250C-4F60-BD2B-408350B76BAC}"/>
    <cellStyle name="Migliaia [0] 3 2" xfId="17" xr:uid="{5A257EE8-FC45-4080-8657-2E62ECF14B74}"/>
    <cellStyle name="Migliaia [0] 4" xfId="18" xr:uid="{064D6126-41F8-4772-88E1-8FD64739CF63}"/>
    <cellStyle name="Migliaia [0] 5" xfId="19" xr:uid="{DF0E22C4-9B0F-4E6E-98FA-A0F300132F02}"/>
    <cellStyle name="Migliaia [0] 6" xfId="20" xr:uid="{FA321E59-7BF6-4EF0-80F9-C09EFE24FBF1}"/>
    <cellStyle name="Migliaia [0] 7" xfId="13" xr:uid="{E05FCB3C-1D51-4435-8055-33C2AAF56CB1}"/>
    <cellStyle name="Migliaia 10" xfId="21" xr:uid="{78BCBD37-F436-494F-9F6F-D756E970C7C8}"/>
    <cellStyle name="Migliaia 11" xfId="22" xr:uid="{29141AAA-7F5A-4BA0-9945-D27FC97D3972}"/>
    <cellStyle name="Migliaia 12" xfId="23" xr:uid="{DBAE55A0-CFB4-4E2D-A5D7-EA1C401B8D14}"/>
    <cellStyle name="Migliaia 13" xfId="24" xr:uid="{5603E747-5C28-4FF3-B052-2A8D93574F61}"/>
    <cellStyle name="Migliaia 14" xfId="25" xr:uid="{0689886B-8521-407D-9544-F3F843B4EC22}"/>
    <cellStyle name="Migliaia 15" xfId="26" xr:uid="{5A291976-A6A4-44BF-81D1-882036B8DEB7}"/>
    <cellStyle name="Migliaia 16" xfId="27" xr:uid="{1746E056-13C4-4A7B-A29B-63B391A98C52}"/>
    <cellStyle name="Migliaia 17" xfId="28" xr:uid="{8B1AA7A2-16D3-4DC2-8626-927C5F808E72}"/>
    <cellStyle name="Migliaia 18" xfId="29" xr:uid="{ACA7277D-64BD-4439-9B3C-9A645B5B1507}"/>
    <cellStyle name="Migliaia 19" xfId="30" xr:uid="{DF65F734-6B35-46EE-9880-40A234DE19D8}"/>
    <cellStyle name="Migliaia 2" xfId="31" xr:uid="{3901C3D8-B9EE-4A69-B740-759A7E6CD506}"/>
    <cellStyle name="Migliaia 2 2" xfId="32" xr:uid="{3854ADE4-473D-4475-8E23-4CEB074A8F74}"/>
    <cellStyle name="Migliaia 2 2 2" xfId="33" xr:uid="{E33B5CD9-C68F-4EA1-9BFF-339BD2E7DE1E}"/>
    <cellStyle name="Migliaia 2 3" xfId="34" xr:uid="{2056972D-EFAF-4E18-88BE-D27FDA1E7B24}"/>
    <cellStyle name="Migliaia 2 4" xfId="35" xr:uid="{B6EB0265-B568-42A5-B422-654D4C8858B0}"/>
    <cellStyle name="Migliaia 2_2023" xfId="36" xr:uid="{D5516233-F206-4216-B0E4-0F4202ABD261}"/>
    <cellStyle name="Migliaia 20" xfId="37" xr:uid="{2D679A15-C636-464A-AECF-809562341041}"/>
    <cellStyle name="Migliaia 21" xfId="12" xr:uid="{E762E806-057A-484A-81ED-C6DF21180DA4}"/>
    <cellStyle name="Migliaia 3" xfId="38" xr:uid="{78E11535-059F-4EF7-AA79-1314CB4B64F1}"/>
    <cellStyle name="Migliaia 3 2" xfId="39" xr:uid="{D268C87E-59D4-4ADA-8A40-04EB962B9613}"/>
    <cellStyle name="Migliaia 4" xfId="40" xr:uid="{B8411D1C-48D7-4907-91DD-2DCEC9644C85}"/>
    <cellStyle name="Migliaia 4 2" xfId="41" xr:uid="{2EBCE13E-7B9A-45C7-A2DC-51EE2DD373EE}"/>
    <cellStyle name="Migliaia 5" xfId="42" xr:uid="{E1325FC3-857C-4A28-A328-43C600A1A12C}"/>
    <cellStyle name="Migliaia 5 2" xfId="43" xr:uid="{282CB75F-758C-4A58-9EF4-4D5EF3F1AC72}"/>
    <cellStyle name="Migliaia 6" xfId="44" xr:uid="{3090A304-A875-4CDA-BAAB-8DA24156CC7D}"/>
    <cellStyle name="Migliaia 6 2" xfId="45" xr:uid="{635C12E3-C1B0-424F-8D31-AFFEDF70B909}"/>
    <cellStyle name="Migliaia 7" xfId="46" xr:uid="{01CCEEF2-415F-4DDD-B0E3-9155DB2115B3}"/>
    <cellStyle name="Migliaia 7 2" xfId="47" xr:uid="{36D78DA6-1635-4175-9B6B-5AD157DEF77D}"/>
    <cellStyle name="Migliaia 8" xfId="48" xr:uid="{11EE1152-7098-4FC1-9196-75C2240FA14A}"/>
    <cellStyle name="Migliaia 9" xfId="49" xr:uid="{D506D8C6-4066-469A-B461-805BD6410BBB}"/>
    <cellStyle name="Normale" xfId="0" builtinId="0"/>
    <cellStyle name="Normale 2" xfId="50" xr:uid="{26424F24-9AB0-4433-AE2D-FC8B15AA4D2D}"/>
    <cellStyle name="Normale 3" xfId="51" xr:uid="{D5E2907C-A78E-4677-AAE4-1A47EE52E782}"/>
    <cellStyle name="Normale 4" xfId="52" xr:uid="{BA60C406-80D8-4425-B1F0-D77145D9F1D6}"/>
    <cellStyle name="Normale 5" xfId="53" xr:uid="{71C18841-4B72-4E3F-9D57-6DC0F960AF5D}"/>
    <cellStyle name="Normale 6" xfId="1" xr:uid="{3F351B38-3AAB-43F2-AD7F-1A67698FBFB0}"/>
    <cellStyle name="Percentuale 2" xfId="55" xr:uid="{5CC24EEC-C3EF-4688-8166-56FA1E4FEC84}"/>
    <cellStyle name="Percentuale 3" xfId="56" xr:uid="{5549E6E0-AD98-4391-BF65-63E94F543671}"/>
    <cellStyle name="Percentuale 4" xfId="57" xr:uid="{F6A7F2B2-B54A-49A5-9BA9-7FCD24513EAE}"/>
    <cellStyle name="Percentuale 5" xfId="58" xr:uid="{1841C275-8626-48F7-A7EC-C84459A46846}"/>
    <cellStyle name="Percentuale 6" xfId="54" xr:uid="{C2F4073E-468B-411A-B1EA-08BBEFFDA931}"/>
    <cellStyle name="Valuta 2" xfId="60" xr:uid="{7C9F6A44-BD9A-4828-B484-60330A19111D}"/>
    <cellStyle name="Valuta 2 2" xfId="61" xr:uid="{77159D0C-55F5-47FF-ADE8-AC21395DD19B}"/>
    <cellStyle name="Valuta 3" xfId="62" xr:uid="{F48468D0-9F1C-482C-AA24-2344F45E2B31}"/>
    <cellStyle name="Valuta 4" xfId="59" xr:uid="{022D3E8B-28AA-4A88-80E4-8861AD179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34" workbookViewId="0">
      <selection activeCell="I62" sqref="I62"/>
    </sheetView>
  </sheetViews>
  <sheetFormatPr defaultColWidth="9.109375" defaultRowHeight="14.4" x14ac:dyDescent="0.3"/>
  <cols>
    <col min="1" max="1" width="15.8867187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3.6640625" bestFit="1" customWidth="1"/>
  </cols>
  <sheetData>
    <row r="1" spans="1:14" x14ac:dyDescent="0.3">
      <c r="A1" s="1" t="s">
        <v>17</v>
      </c>
    </row>
    <row r="3" spans="1:14" x14ac:dyDescent="0.3">
      <c r="A3" s="1" t="s">
        <v>16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18</v>
      </c>
    </row>
    <row r="5" spans="1:14" x14ac:dyDescent="0.3">
      <c r="A5" s="3" t="s">
        <v>13</v>
      </c>
      <c r="B5" s="4">
        <v>10388</v>
      </c>
      <c r="C5" s="4">
        <v>9712</v>
      </c>
      <c r="D5" s="4">
        <v>10494</v>
      </c>
      <c r="E5" s="4">
        <v>9649</v>
      </c>
      <c r="F5" s="4">
        <v>10616</v>
      </c>
      <c r="G5" s="4">
        <v>8728</v>
      </c>
      <c r="H5" s="4">
        <v>9010</v>
      </c>
      <c r="I5" s="4">
        <v>6672</v>
      </c>
      <c r="J5" s="4">
        <v>9371</v>
      </c>
      <c r="K5" s="4">
        <v>10965</v>
      </c>
      <c r="L5" s="4">
        <v>10118</v>
      </c>
      <c r="M5" s="4">
        <v>9654</v>
      </c>
      <c r="N5" s="5">
        <v>115377</v>
      </c>
    </row>
    <row r="6" spans="1:14" x14ac:dyDescent="0.3">
      <c r="A6" s="3" t="s">
        <v>14</v>
      </c>
      <c r="B6" s="4">
        <v>7177</v>
      </c>
      <c r="C6" s="4">
        <v>6209</v>
      </c>
      <c r="D6" s="4">
        <v>6918</v>
      </c>
      <c r="E6" s="4">
        <v>7071</v>
      </c>
      <c r="F6" s="4">
        <v>7291</v>
      </c>
      <c r="G6" s="4">
        <v>7276</v>
      </c>
      <c r="H6" s="4">
        <v>7895</v>
      </c>
      <c r="I6" s="4">
        <v>8269</v>
      </c>
      <c r="J6" s="4">
        <v>7488</v>
      </c>
      <c r="K6" s="4">
        <v>7712</v>
      </c>
      <c r="L6" s="4">
        <v>7206</v>
      </c>
      <c r="M6" s="4">
        <v>7705</v>
      </c>
      <c r="N6" s="5">
        <v>88217</v>
      </c>
    </row>
    <row r="7" spans="1:14" x14ac:dyDescent="0.3">
      <c r="A7" s="3" t="s">
        <v>15</v>
      </c>
      <c r="B7" s="4">
        <v>1658</v>
      </c>
      <c r="C7" s="4">
        <v>1466</v>
      </c>
      <c r="D7" s="4">
        <v>1683</v>
      </c>
      <c r="E7" s="4">
        <v>1754</v>
      </c>
      <c r="F7" s="4">
        <v>1815</v>
      </c>
      <c r="G7" s="4">
        <v>2350</v>
      </c>
      <c r="H7" s="4">
        <v>2816</v>
      </c>
      <c r="I7" s="4">
        <v>3051</v>
      </c>
      <c r="J7" s="4">
        <v>2628</v>
      </c>
      <c r="K7" s="4">
        <v>2240</v>
      </c>
      <c r="L7" s="4">
        <v>2047</v>
      </c>
      <c r="M7" s="4">
        <v>2253</v>
      </c>
      <c r="N7" s="5">
        <v>25761</v>
      </c>
    </row>
    <row r="8" spans="1:14" x14ac:dyDescent="0.3">
      <c r="A8" s="7" t="s">
        <v>19</v>
      </c>
      <c r="B8" s="5">
        <v>19223</v>
      </c>
      <c r="C8" s="5">
        <v>17387</v>
      </c>
      <c r="D8" s="5">
        <v>19095</v>
      </c>
      <c r="E8" s="5">
        <v>18474</v>
      </c>
      <c r="F8" s="5">
        <v>19722</v>
      </c>
      <c r="G8" s="5">
        <v>18354</v>
      </c>
      <c r="H8" s="5">
        <v>19721</v>
      </c>
      <c r="I8" s="5">
        <v>17992</v>
      </c>
      <c r="J8" s="5">
        <v>19487</v>
      </c>
      <c r="K8" s="5">
        <v>20917</v>
      </c>
      <c r="L8" s="5">
        <v>19371</v>
      </c>
      <c r="M8" s="5">
        <v>19612</v>
      </c>
      <c r="N8" s="6">
        <v>229355</v>
      </c>
    </row>
    <row r="10" spans="1:14" x14ac:dyDescent="0.3">
      <c r="A10" s="1" t="s">
        <v>0</v>
      </c>
    </row>
    <row r="11" spans="1:14" x14ac:dyDescent="0.3">
      <c r="A11" s="2"/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18</v>
      </c>
    </row>
    <row r="12" spans="1:14" x14ac:dyDescent="0.3">
      <c r="A12" s="3" t="s">
        <v>13</v>
      </c>
      <c r="B12" s="4">
        <v>10118</v>
      </c>
      <c r="C12" s="4">
        <v>9984</v>
      </c>
      <c r="D12" s="4">
        <v>9499</v>
      </c>
      <c r="E12" s="4">
        <v>8492</v>
      </c>
      <c r="F12" s="4">
        <v>8684</v>
      </c>
      <c r="G12" s="4">
        <v>7993</v>
      </c>
      <c r="H12" s="4">
        <v>8612</v>
      </c>
      <c r="I12" s="4">
        <v>6082</v>
      </c>
      <c r="J12" s="4">
        <v>9786</v>
      </c>
      <c r="K12" s="4">
        <v>11274</v>
      </c>
      <c r="L12" s="4">
        <v>10765</v>
      </c>
      <c r="M12" s="4">
        <v>10202</v>
      </c>
      <c r="N12" s="5">
        <v>111491</v>
      </c>
    </row>
    <row r="13" spans="1:14" x14ac:dyDescent="0.3">
      <c r="A13" s="3" t="s">
        <v>14</v>
      </c>
      <c r="B13" s="4">
        <v>7378</v>
      </c>
      <c r="C13" s="4">
        <v>6735</v>
      </c>
      <c r="D13" s="4">
        <v>1993</v>
      </c>
      <c r="E13" s="4">
        <v>0</v>
      </c>
      <c r="F13" s="4">
        <v>942</v>
      </c>
      <c r="G13" s="4">
        <v>2300</v>
      </c>
      <c r="H13" s="4">
        <v>4136</v>
      </c>
      <c r="I13" s="4">
        <v>5418</v>
      </c>
      <c r="J13" s="4">
        <v>4655</v>
      </c>
      <c r="K13" s="4">
        <v>4320</v>
      </c>
      <c r="L13" s="4">
        <v>1794</v>
      </c>
      <c r="M13" s="4">
        <v>1904</v>
      </c>
      <c r="N13" s="5">
        <v>41575</v>
      </c>
    </row>
    <row r="14" spans="1:14" x14ac:dyDescent="0.3">
      <c r="A14" s="3" t="s">
        <v>15</v>
      </c>
      <c r="B14" s="4">
        <v>2077</v>
      </c>
      <c r="C14" s="4">
        <v>1893</v>
      </c>
      <c r="D14" s="4">
        <v>551</v>
      </c>
      <c r="E14" s="4">
        <v>0</v>
      </c>
      <c r="F14" s="4">
        <v>12</v>
      </c>
      <c r="G14" s="4">
        <v>182</v>
      </c>
      <c r="H14" s="4">
        <v>955</v>
      </c>
      <c r="I14" s="4">
        <v>1498</v>
      </c>
      <c r="J14" s="4">
        <v>1175</v>
      </c>
      <c r="K14" s="4">
        <v>900</v>
      </c>
      <c r="L14" s="4">
        <v>355</v>
      </c>
      <c r="M14" s="4">
        <v>280</v>
      </c>
      <c r="N14" s="5">
        <v>9878</v>
      </c>
    </row>
    <row r="15" spans="1:14" x14ac:dyDescent="0.3">
      <c r="A15" s="7" t="s">
        <v>19</v>
      </c>
      <c r="B15" s="5">
        <v>19573</v>
      </c>
      <c r="C15" s="5">
        <v>18612</v>
      </c>
      <c r="D15" s="5">
        <v>12043</v>
      </c>
      <c r="E15" s="5">
        <v>8492</v>
      </c>
      <c r="F15" s="5">
        <v>9638</v>
      </c>
      <c r="G15" s="5">
        <v>10475</v>
      </c>
      <c r="H15" s="5">
        <v>13703</v>
      </c>
      <c r="I15" s="5">
        <v>12998</v>
      </c>
      <c r="J15" s="5">
        <v>15616</v>
      </c>
      <c r="K15" s="5">
        <v>16494</v>
      </c>
      <c r="L15" s="5">
        <v>12914</v>
      </c>
      <c r="M15" s="5">
        <v>12386</v>
      </c>
      <c r="N15" s="6">
        <v>162944</v>
      </c>
    </row>
    <row r="17" spans="1:14" x14ac:dyDescent="0.3">
      <c r="A17" s="1" t="s">
        <v>20</v>
      </c>
    </row>
    <row r="18" spans="1:14" x14ac:dyDescent="0.3">
      <c r="A18" s="2"/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2" t="s">
        <v>18</v>
      </c>
    </row>
    <row r="19" spans="1:14" x14ac:dyDescent="0.3">
      <c r="A19" s="3" t="s">
        <v>13</v>
      </c>
      <c r="B19" s="4">
        <f>10654+55+0</f>
        <v>10709</v>
      </c>
      <c r="C19" s="4">
        <f>(21577+107+0+0)-B19</f>
        <v>10975</v>
      </c>
      <c r="D19" s="4">
        <v>11534</v>
      </c>
      <c r="E19" s="4">
        <v>11002</v>
      </c>
      <c r="F19" s="4">
        <v>12183</v>
      </c>
      <c r="G19" s="4">
        <v>8922</v>
      </c>
      <c r="H19" s="4">
        <v>8539</v>
      </c>
      <c r="I19" s="4">
        <v>6393</v>
      </c>
      <c r="J19" s="4">
        <v>10362</v>
      </c>
      <c r="K19" s="4">
        <v>11522</v>
      </c>
      <c r="L19" s="4">
        <v>11141</v>
      </c>
      <c r="M19" s="4">
        <v>10769</v>
      </c>
      <c r="N19" s="5">
        <f>SUM(B19:M19)</f>
        <v>124051</v>
      </c>
    </row>
    <row r="20" spans="1:14" x14ac:dyDescent="0.3">
      <c r="A20" s="3" t="s">
        <v>14</v>
      </c>
      <c r="B20" s="4">
        <f>664+896+355+181</f>
        <v>2096</v>
      </c>
      <c r="C20" s="4">
        <f>(1120+1704+599+362)-B20</f>
        <v>1689</v>
      </c>
      <c r="D20" s="4">
        <v>2231</v>
      </c>
      <c r="E20" s="4">
        <v>2160</v>
      </c>
      <c r="F20" s="4">
        <v>3132</v>
      </c>
      <c r="G20" s="4">
        <v>5076</v>
      </c>
      <c r="H20" s="4">
        <v>7184</v>
      </c>
      <c r="I20" s="4">
        <v>7224</v>
      </c>
      <c r="J20" s="4">
        <v>6089</v>
      </c>
      <c r="K20" s="4">
        <v>6237</v>
      </c>
      <c r="L20" s="4">
        <v>5991</v>
      </c>
      <c r="M20" s="4">
        <v>7137</v>
      </c>
      <c r="N20" s="5">
        <f>SUM(B20:M20)</f>
        <v>56246</v>
      </c>
    </row>
    <row r="21" spans="1:14" x14ac:dyDescent="0.3">
      <c r="A21" s="3" t="s">
        <v>15</v>
      </c>
      <c r="B21" s="4">
        <f>276+28+10+5</f>
        <v>319</v>
      </c>
      <c r="C21" s="4">
        <f>(565+60+42+19)-B21</f>
        <v>367</v>
      </c>
      <c r="D21" s="4">
        <v>361</v>
      </c>
      <c r="E21" s="4">
        <v>421</v>
      </c>
      <c r="F21" s="4">
        <v>704</v>
      </c>
      <c r="G21" s="4">
        <v>1283</v>
      </c>
      <c r="H21" s="4">
        <v>1633</v>
      </c>
      <c r="I21" s="4">
        <v>1746</v>
      </c>
      <c r="J21" s="4">
        <v>1292</v>
      </c>
      <c r="K21" s="4">
        <v>1157</v>
      </c>
      <c r="L21" s="4">
        <v>1035</v>
      </c>
      <c r="M21" s="4">
        <v>1184</v>
      </c>
      <c r="N21" s="5">
        <f>SUM(B21:M21)</f>
        <v>11502</v>
      </c>
    </row>
    <row r="22" spans="1:14" x14ac:dyDescent="0.3">
      <c r="A22" s="7" t="s">
        <v>19</v>
      </c>
      <c r="B22" s="5">
        <f>B19+B20+B21</f>
        <v>13124</v>
      </c>
      <c r="C22" s="5">
        <f>C19+C20+C21</f>
        <v>13031</v>
      </c>
      <c r="D22" s="5">
        <f t="shared" ref="D22:M22" si="0">D19+D20+D21</f>
        <v>14126</v>
      </c>
      <c r="E22" s="5">
        <f t="shared" si="0"/>
        <v>13583</v>
      </c>
      <c r="F22" s="5">
        <f t="shared" si="0"/>
        <v>16019</v>
      </c>
      <c r="G22" s="5">
        <f t="shared" si="0"/>
        <v>15281</v>
      </c>
      <c r="H22" s="5">
        <f t="shared" si="0"/>
        <v>17356</v>
      </c>
      <c r="I22" s="5">
        <f t="shared" si="0"/>
        <v>15363</v>
      </c>
      <c r="J22" s="5">
        <f t="shared" si="0"/>
        <v>17743</v>
      </c>
      <c r="K22" s="5">
        <f t="shared" si="0"/>
        <v>18916</v>
      </c>
      <c r="L22" s="5">
        <f t="shared" si="0"/>
        <v>18167</v>
      </c>
      <c r="M22" s="5">
        <f t="shared" si="0"/>
        <v>19090</v>
      </c>
      <c r="N22" s="6">
        <f>SUM(N19:N21)</f>
        <v>191799</v>
      </c>
    </row>
    <row r="24" spans="1:14" x14ac:dyDescent="0.3">
      <c r="A24" s="1" t="s">
        <v>21</v>
      </c>
    </row>
    <row r="25" spans="1:14" x14ac:dyDescent="0.3">
      <c r="A25" s="2"/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  <c r="L25" s="2" t="s">
        <v>11</v>
      </c>
      <c r="M25" s="2" t="s">
        <v>12</v>
      </c>
      <c r="N25" s="2" t="s">
        <v>18</v>
      </c>
    </row>
    <row r="26" spans="1:14" x14ac:dyDescent="0.3">
      <c r="A26" s="3" t="s">
        <v>13</v>
      </c>
      <c r="B26" s="4">
        <v>10610</v>
      </c>
      <c r="C26" s="4">
        <v>10664</v>
      </c>
      <c r="D26" s="4">
        <v>12054</v>
      </c>
      <c r="E26" s="4">
        <v>10222</v>
      </c>
      <c r="F26" s="4">
        <v>11618</v>
      </c>
      <c r="G26" s="4">
        <v>8462</v>
      </c>
      <c r="H26" s="4">
        <v>8316</v>
      </c>
      <c r="I26" s="4">
        <v>6502</v>
      </c>
      <c r="J26" s="4">
        <v>9543</v>
      </c>
      <c r="K26" s="4">
        <v>10582</v>
      </c>
      <c r="L26" s="4">
        <v>10290</v>
      </c>
      <c r="M26" s="4">
        <v>11100</v>
      </c>
      <c r="N26" s="5">
        <f>SUM(B26:M26)</f>
        <v>119963</v>
      </c>
    </row>
    <row r="27" spans="1:14" x14ac:dyDescent="0.3">
      <c r="A27" s="3" t="s">
        <v>14</v>
      </c>
      <c r="B27" s="4">
        <v>6542</v>
      </c>
      <c r="C27" s="4">
        <v>4140</v>
      </c>
      <c r="D27" s="4">
        <v>4739</v>
      </c>
      <c r="E27" s="4">
        <v>6536</v>
      </c>
      <c r="F27" s="4">
        <v>7175</v>
      </c>
      <c r="G27" s="4">
        <v>7895</v>
      </c>
      <c r="H27" s="4">
        <v>9308</v>
      </c>
      <c r="I27" s="4">
        <v>9449</v>
      </c>
      <c r="J27" s="4">
        <v>8568</v>
      </c>
      <c r="K27" s="4">
        <v>8507</v>
      </c>
      <c r="L27" s="4">
        <v>7914</v>
      </c>
      <c r="M27" s="4">
        <v>8309</v>
      </c>
      <c r="N27" s="5">
        <f>SUM(B27:M27)</f>
        <v>89082</v>
      </c>
    </row>
    <row r="28" spans="1:14" x14ac:dyDescent="0.3">
      <c r="A28" s="3" t="s">
        <v>15</v>
      </c>
      <c r="B28" s="4">
        <v>1033</v>
      </c>
      <c r="C28" s="4">
        <v>678</v>
      </c>
      <c r="D28" s="4">
        <v>867</v>
      </c>
      <c r="E28" s="4">
        <v>1121</v>
      </c>
      <c r="F28" s="4">
        <v>1215</v>
      </c>
      <c r="G28" s="4">
        <v>1375</v>
      </c>
      <c r="H28" s="4">
        <v>1836</v>
      </c>
      <c r="I28" s="4">
        <v>1933</v>
      </c>
      <c r="J28" s="4">
        <v>1596</v>
      </c>
      <c r="K28" s="4">
        <v>1658</v>
      </c>
      <c r="L28" s="4">
        <v>1476</v>
      </c>
      <c r="M28" s="4">
        <v>1658</v>
      </c>
      <c r="N28" s="5">
        <f>SUM(B28:M28)</f>
        <v>16446</v>
      </c>
    </row>
    <row r="29" spans="1:14" x14ac:dyDescent="0.3">
      <c r="A29" s="7" t="s">
        <v>19</v>
      </c>
      <c r="B29" s="5">
        <f>SUM(B26:B28)</f>
        <v>18185</v>
      </c>
      <c r="C29" s="5">
        <f t="shared" ref="C29:M29" si="1">SUM(C26:C28)</f>
        <v>15482</v>
      </c>
      <c r="D29" s="5">
        <f t="shared" si="1"/>
        <v>17660</v>
      </c>
      <c r="E29" s="5">
        <f t="shared" si="1"/>
        <v>17879</v>
      </c>
      <c r="F29" s="5">
        <f t="shared" si="1"/>
        <v>20008</v>
      </c>
      <c r="G29" s="5">
        <f t="shared" si="1"/>
        <v>17732</v>
      </c>
      <c r="H29" s="5">
        <f t="shared" si="1"/>
        <v>19460</v>
      </c>
      <c r="I29" s="5">
        <f t="shared" si="1"/>
        <v>17884</v>
      </c>
      <c r="J29" s="5">
        <f t="shared" si="1"/>
        <v>19707</v>
      </c>
      <c r="K29" s="5">
        <f t="shared" si="1"/>
        <v>20747</v>
      </c>
      <c r="L29" s="5">
        <f t="shared" si="1"/>
        <v>19680</v>
      </c>
      <c r="M29" s="5">
        <f t="shared" si="1"/>
        <v>21067</v>
      </c>
      <c r="N29" s="6">
        <f>SUM(N26:N28)</f>
        <v>225491</v>
      </c>
    </row>
    <row r="31" spans="1:14" x14ac:dyDescent="0.3">
      <c r="A31" s="1" t="s">
        <v>22</v>
      </c>
    </row>
    <row r="32" spans="1:14" x14ac:dyDescent="0.3">
      <c r="A32" s="2"/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18</v>
      </c>
    </row>
    <row r="33" spans="1:14" x14ac:dyDescent="0.3">
      <c r="A33" s="3" t="s">
        <v>13</v>
      </c>
      <c r="B33" s="4">
        <v>11863</v>
      </c>
      <c r="C33" s="4">
        <v>11491</v>
      </c>
      <c r="D33" s="4">
        <v>12967</v>
      </c>
      <c r="E33" s="4">
        <v>10916</v>
      </c>
      <c r="F33" s="4">
        <v>12594</v>
      </c>
      <c r="G33" s="4">
        <v>10018</v>
      </c>
      <c r="H33" s="4">
        <v>9661</v>
      </c>
      <c r="I33" s="4">
        <v>7693</v>
      </c>
      <c r="J33" s="4">
        <f>11+10946</f>
        <v>10957</v>
      </c>
      <c r="K33" s="4">
        <v>12507</v>
      </c>
      <c r="L33" s="4">
        <v>12029</v>
      </c>
      <c r="M33" s="4">
        <v>10932</v>
      </c>
      <c r="N33" s="5">
        <f>SUM(B33:M33)</f>
        <v>133628</v>
      </c>
    </row>
    <row r="34" spans="1:14" x14ac:dyDescent="0.3">
      <c r="A34" s="3" t="s">
        <v>14</v>
      </c>
      <c r="B34" s="4">
        <v>7697</v>
      </c>
      <c r="C34" s="4">
        <v>6573</v>
      </c>
      <c r="D34" s="4">
        <v>7405</v>
      </c>
      <c r="E34" s="4">
        <v>7592</v>
      </c>
      <c r="F34" s="4">
        <v>7476</v>
      </c>
      <c r="G34" s="4">
        <v>7670</v>
      </c>
      <c r="H34" s="4">
        <v>8354</v>
      </c>
      <c r="I34" s="4">
        <v>8358</v>
      </c>
      <c r="J34" s="4">
        <v>7642</v>
      </c>
      <c r="K34" s="4">
        <v>7656</v>
      </c>
      <c r="L34" s="4">
        <v>7328</v>
      </c>
      <c r="M34" s="4">
        <v>7873</v>
      </c>
      <c r="N34" s="5">
        <f>SUM(B34:M34)</f>
        <v>91624</v>
      </c>
    </row>
    <row r="35" spans="1:14" x14ac:dyDescent="0.3">
      <c r="A35" s="3" t="s">
        <v>15</v>
      </c>
      <c r="B35" s="4">
        <v>1487</v>
      </c>
      <c r="C35" s="4">
        <v>1240</v>
      </c>
      <c r="D35" s="4">
        <v>1448</v>
      </c>
      <c r="E35" s="4">
        <v>1591</v>
      </c>
      <c r="F35" s="4">
        <v>1469</v>
      </c>
      <c r="G35" s="4">
        <v>1689</v>
      </c>
      <c r="H35" s="4">
        <v>2057</v>
      </c>
      <c r="I35" s="4">
        <v>1954</v>
      </c>
      <c r="J35" s="4">
        <v>1785</v>
      </c>
      <c r="K35" s="4">
        <v>1660</v>
      </c>
      <c r="L35" s="4">
        <v>1513</v>
      </c>
      <c r="M35" s="4">
        <v>1759</v>
      </c>
      <c r="N35" s="5">
        <f>SUM(B35:M35)</f>
        <v>19652</v>
      </c>
    </row>
    <row r="36" spans="1:14" x14ac:dyDescent="0.3">
      <c r="A36" s="7" t="s">
        <v>19</v>
      </c>
      <c r="B36" s="5">
        <f>SUM(B33:B35)</f>
        <v>21047</v>
      </c>
      <c r="C36" s="5">
        <f>SUM(C33:C35)</f>
        <v>19304</v>
      </c>
      <c r="D36" s="5">
        <f t="shared" ref="D36:M36" si="2">SUM(D33:D35)</f>
        <v>21820</v>
      </c>
      <c r="E36" s="5">
        <f t="shared" si="2"/>
        <v>20099</v>
      </c>
      <c r="F36" s="5">
        <f t="shared" si="2"/>
        <v>21539</v>
      </c>
      <c r="G36" s="5">
        <f t="shared" si="2"/>
        <v>19377</v>
      </c>
      <c r="H36" s="5">
        <f t="shared" si="2"/>
        <v>20072</v>
      </c>
      <c r="I36" s="5">
        <f t="shared" si="2"/>
        <v>18005</v>
      </c>
      <c r="J36" s="5">
        <f t="shared" si="2"/>
        <v>20384</v>
      </c>
      <c r="K36" s="5">
        <f t="shared" si="2"/>
        <v>21823</v>
      </c>
      <c r="L36" s="5">
        <f t="shared" si="2"/>
        <v>20870</v>
      </c>
      <c r="M36" s="5">
        <f t="shared" si="2"/>
        <v>20564</v>
      </c>
      <c r="N36" s="6">
        <f>SUM(N33:N35)</f>
        <v>244904</v>
      </c>
    </row>
    <row r="38" spans="1:14" x14ac:dyDescent="0.3">
      <c r="A38" s="1" t="s">
        <v>23</v>
      </c>
    </row>
    <row r="39" spans="1:14" x14ac:dyDescent="0.3">
      <c r="A39" s="2"/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2" t="s">
        <v>18</v>
      </c>
    </row>
    <row r="40" spans="1:14" x14ac:dyDescent="0.3">
      <c r="A40" s="3" t="s">
        <v>13</v>
      </c>
      <c r="B40" s="4">
        <v>11985</v>
      </c>
      <c r="C40" s="4">
        <v>12032</v>
      </c>
      <c r="D40" s="4">
        <v>12251</v>
      </c>
      <c r="E40" s="4">
        <v>11624</v>
      </c>
      <c r="F40" s="4">
        <v>12603</v>
      </c>
      <c r="G40" s="4">
        <v>9745</v>
      </c>
      <c r="H40" s="4">
        <v>9945</v>
      </c>
      <c r="I40" s="4">
        <v>7478</v>
      </c>
      <c r="J40" s="4">
        <v>10821</v>
      </c>
      <c r="K40" s="4">
        <v>13112</v>
      </c>
      <c r="L40" s="4">
        <v>12049</v>
      </c>
      <c r="M40" s="4">
        <v>11474</v>
      </c>
      <c r="N40" s="5">
        <f>SUM(B40:M40)</f>
        <v>135119</v>
      </c>
    </row>
    <row r="41" spans="1:14" x14ac:dyDescent="0.3">
      <c r="A41" s="3" t="s">
        <v>14</v>
      </c>
      <c r="B41" s="4">
        <v>7638</v>
      </c>
      <c r="C41" s="4">
        <v>7058</v>
      </c>
      <c r="D41" s="4">
        <v>7951</v>
      </c>
      <c r="E41" s="4">
        <v>8394</v>
      </c>
      <c r="F41" s="4">
        <f>351+8050</f>
        <v>8401</v>
      </c>
      <c r="G41" s="4">
        <v>8325</v>
      </c>
      <c r="H41" s="4">
        <v>8866</v>
      </c>
      <c r="I41" s="4">
        <v>9113</v>
      </c>
      <c r="J41" s="4">
        <v>8573</v>
      </c>
      <c r="K41" s="4">
        <v>8365</v>
      </c>
      <c r="L41" s="4">
        <v>7930</v>
      </c>
      <c r="M41" s="4">
        <v>8144</v>
      </c>
      <c r="N41" s="5">
        <f>SUM(B41:M41)</f>
        <v>98758</v>
      </c>
    </row>
    <row r="42" spans="1:14" x14ac:dyDescent="0.3">
      <c r="A42" s="3" t="s">
        <v>15</v>
      </c>
      <c r="B42" s="4">
        <v>1570</v>
      </c>
      <c r="C42" s="4">
        <v>1402</v>
      </c>
      <c r="D42" s="4">
        <v>1591</v>
      </c>
      <c r="E42" s="4">
        <v>1675</v>
      </c>
      <c r="F42" s="4">
        <v>1787</v>
      </c>
      <c r="G42" s="4">
        <v>1831</v>
      </c>
      <c r="H42" s="4">
        <v>2078</v>
      </c>
      <c r="I42" s="4">
        <v>2149</v>
      </c>
      <c r="J42" s="4">
        <v>1851</v>
      </c>
      <c r="K42" s="4">
        <v>1756</v>
      </c>
      <c r="L42" s="4">
        <v>1740</v>
      </c>
      <c r="M42" s="4">
        <v>1884</v>
      </c>
      <c r="N42" s="5">
        <f>SUM(B42:M42)</f>
        <v>21314</v>
      </c>
    </row>
    <row r="43" spans="1:14" x14ac:dyDescent="0.3">
      <c r="A43" s="7" t="s">
        <v>19</v>
      </c>
      <c r="B43" s="5">
        <f>SUM(B40:B42)</f>
        <v>21193</v>
      </c>
      <c r="C43" s="5">
        <f>SUM(C40:C42)</f>
        <v>20492</v>
      </c>
      <c r="D43" s="5">
        <f t="shared" ref="D43:M43" si="3">SUM(D40:D42)</f>
        <v>21793</v>
      </c>
      <c r="E43" s="5">
        <f t="shared" si="3"/>
        <v>21693</v>
      </c>
      <c r="F43" s="5">
        <f t="shared" si="3"/>
        <v>22791</v>
      </c>
      <c r="G43" s="5">
        <f t="shared" si="3"/>
        <v>19901</v>
      </c>
      <c r="H43" s="5">
        <f t="shared" si="3"/>
        <v>20889</v>
      </c>
      <c r="I43" s="5">
        <f t="shared" si="3"/>
        <v>18740</v>
      </c>
      <c r="J43" s="5">
        <f t="shared" si="3"/>
        <v>21245</v>
      </c>
      <c r="K43" s="5">
        <f t="shared" si="3"/>
        <v>23233</v>
      </c>
      <c r="L43" s="5">
        <f t="shared" si="3"/>
        <v>21719</v>
      </c>
      <c r="M43" s="5">
        <f t="shared" si="3"/>
        <v>21502</v>
      </c>
      <c r="N43" s="6">
        <f>SUM(N40:N42)</f>
        <v>255191</v>
      </c>
    </row>
    <row r="45" spans="1:14" x14ac:dyDescent="0.3">
      <c r="A45" s="1" t="s">
        <v>24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18</v>
      </c>
    </row>
    <row r="47" spans="1:14" x14ac:dyDescent="0.3">
      <c r="A47" s="3" t="s">
        <v>13</v>
      </c>
      <c r="B47" s="4">
        <v>12058</v>
      </c>
      <c r="C47" s="4">
        <v>11636</v>
      </c>
      <c r="D47" s="4">
        <v>12571</v>
      </c>
      <c r="E47" s="4">
        <v>11475</v>
      </c>
      <c r="F47" s="4">
        <v>12567</v>
      </c>
      <c r="G47" s="4">
        <v>9554</v>
      </c>
      <c r="H47" s="4">
        <v>10056</v>
      </c>
      <c r="I47" s="4">
        <v>7226</v>
      </c>
      <c r="J47" s="4">
        <v>12279</v>
      </c>
      <c r="K47" s="4">
        <v>15070</v>
      </c>
      <c r="L47" s="4">
        <v>13618</v>
      </c>
      <c r="M47" s="4">
        <v>13266</v>
      </c>
      <c r="N47" s="5">
        <f>SUM(B47:M47)</f>
        <v>141376</v>
      </c>
    </row>
    <row r="48" spans="1:14" x14ac:dyDescent="0.3">
      <c r="A48" s="3" t="s">
        <v>14</v>
      </c>
      <c r="B48" s="4">
        <v>7876</v>
      </c>
      <c r="C48" s="4">
        <v>6930</v>
      </c>
      <c r="D48" s="4">
        <v>8188</v>
      </c>
      <c r="E48" s="4">
        <v>7934</v>
      </c>
      <c r="F48" s="4">
        <v>8379</v>
      </c>
      <c r="G48" s="4">
        <v>8388</v>
      </c>
      <c r="H48" s="4">
        <v>8693</v>
      </c>
      <c r="I48" s="4">
        <v>9028</v>
      </c>
      <c r="J48" s="4">
        <v>8102</v>
      </c>
      <c r="K48" s="4">
        <v>8146</v>
      </c>
      <c r="L48" s="4">
        <v>8207</v>
      </c>
      <c r="M48" s="4">
        <v>8526</v>
      </c>
      <c r="N48" s="5">
        <f>SUM(B48:M48)</f>
        <v>98397</v>
      </c>
    </row>
    <row r="49" spans="1:14" x14ac:dyDescent="0.3">
      <c r="A49" s="3" t="s">
        <v>15</v>
      </c>
      <c r="B49" s="4">
        <v>1776</v>
      </c>
      <c r="C49" s="4">
        <v>1581</v>
      </c>
      <c r="D49" s="4">
        <v>1855</v>
      </c>
      <c r="E49" s="4">
        <v>2016</v>
      </c>
      <c r="F49" s="4">
        <v>2266</v>
      </c>
      <c r="G49" s="4">
        <v>2333</v>
      </c>
      <c r="H49" s="4">
        <v>2512</v>
      </c>
      <c r="I49" s="4">
        <v>2592</v>
      </c>
      <c r="J49" s="4">
        <v>2299</v>
      </c>
      <c r="K49" s="4">
        <v>2365</v>
      </c>
      <c r="L49" s="4">
        <v>2361</v>
      </c>
      <c r="M49" s="4">
        <v>2449</v>
      </c>
      <c r="N49" s="5">
        <f>SUM(B49:M49)</f>
        <v>26405</v>
      </c>
    </row>
    <row r="50" spans="1:14" x14ac:dyDescent="0.3">
      <c r="A50" s="7" t="s">
        <v>19</v>
      </c>
      <c r="B50" s="5">
        <f>SUM(B47:B49)</f>
        <v>21710</v>
      </c>
      <c r="C50" s="5">
        <f>SUM(C47:C49)</f>
        <v>20147</v>
      </c>
      <c r="D50" s="5">
        <f t="shared" ref="D50:M50" si="4">SUM(D47:D49)</f>
        <v>22614</v>
      </c>
      <c r="E50" s="5">
        <f t="shared" si="4"/>
        <v>21425</v>
      </c>
      <c r="F50" s="5">
        <f t="shared" si="4"/>
        <v>23212</v>
      </c>
      <c r="G50" s="5">
        <f t="shared" si="4"/>
        <v>20275</v>
      </c>
      <c r="H50" s="5">
        <f t="shared" si="4"/>
        <v>21261</v>
      </c>
      <c r="I50" s="5">
        <f t="shared" si="4"/>
        <v>18846</v>
      </c>
      <c r="J50" s="5">
        <f t="shared" si="4"/>
        <v>22680</v>
      </c>
      <c r="K50" s="5">
        <f t="shared" si="4"/>
        <v>25581</v>
      </c>
      <c r="L50" s="5">
        <f t="shared" si="4"/>
        <v>24186</v>
      </c>
      <c r="M50" s="5">
        <f t="shared" si="4"/>
        <v>24241</v>
      </c>
      <c r="N50" s="6">
        <f>SUM(N47:N49)</f>
        <v>266178</v>
      </c>
    </row>
    <row r="52" spans="1:14" x14ac:dyDescent="0.3">
      <c r="A52" s="1" t="s">
        <v>25</v>
      </c>
    </row>
    <row r="53" spans="1:14" x14ac:dyDescent="0.3">
      <c r="A53" s="2"/>
      <c r="B53" s="2" t="s">
        <v>1</v>
      </c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  <c r="H53" s="2" t="s">
        <v>7</v>
      </c>
      <c r="I53" s="2" t="s">
        <v>8</v>
      </c>
      <c r="J53" s="2" t="s">
        <v>9</v>
      </c>
      <c r="K53" s="2" t="s">
        <v>10</v>
      </c>
      <c r="L53" s="2" t="s">
        <v>11</v>
      </c>
      <c r="M53" s="2" t="s">
        <v>12</v>
      </c>
      <c r="N53" s="2" t="s">
        <v>18</v>
      </c>
    </row>
    <row r="54" spans="1:14" x14ac:dyDescent="0.3">
      <c r="A54" s="3" t="s">
        <v>13</v>
      </c>
      <c r="B54" s="4">
        <v>13761</v>
      </c>
      <c r="C54" s="4">
        <v>13385</v>
      </c>
      <c r="D54" s="4">
        <v>14631</v>
      </c>
      <c r="E54" s="4"/>
      <c r="F54" s="4"/>
      <c r="G54" s="4"/>
      <c r="H54" s="4"/>
      <c r="I54" s="4"/>
      <c r="J54" s="4"/>
      <c r="K54" s="4"/>
      <c r="L54" s="4"/>
      <c r="M54" s="4"/>
      <c r="N54" s="5">
        <f>SUM(B54:M54)</f>
        <v>41777</v>
      </c>
    </row>
    <row r="55" spans="1:14" x14ac:dyDescent="0.3">
      <c r="A55" s="3" t="s">
        <v>14</v>
      </c>
      <c r="B55" s="4">
        <f>8159-2</f>
        <v>8157</v>
      </c>
      <c r="C55" s="4">
        <v>7254</v>
      </c>
      <c r="D55" s="4">
        <v>8202</v>
      </c>
      <c r="E55" s="4"/>
      <c r="F55" s="4"/>
      <c r="G55" s="4"/>
      <c r="H55" s="4"/>
      <c r="I55" s="4"/>
      <c r="J55" s="4"/>
      <c r="K55" s="4"/>
      <c r="L55" s="4"/>
      <c r="M55" s="4"/>
      <c r="N55" s="5">
        <f>SUM(B55:M55)</f>
        <v>23613</v>
      </c>
    </row>
    <row r="56" spans="1:14" x14ac:dyDescent="0.3">
      <c r="A56" s="3" t="s">
        <v>15</v>
      </c>
      <c r="B56" s="4">
        <v>2190</v>
      </c>
      <c r="C56" s="4">
        <v>1873</v>
      </c>
      <c r="D56" s="4">
        <v>2108</v>
      </c>
      <c r="E56" s="4"/>
      <c r="F56" s="4"/>
      <c r="G56" s="4"/>
      <c r="H56" s="4"/>
      <c r="I56" s="4"/>
      <c r="J56" s="4"/>
      <c r="K56" s="4"/>
      <c r="L56" s="4"/>
      <c r="M56" s="4"/>
      <c r="N56" s="5">
        <f>SUM(B56:M56)</f>
        <v>6171</v>
      </c>
    </row>
    <row r="57" spans="1:14" x14ac:dyDescent="0.3">
      <c r="A57" s="7" t="s">
        <v>19</v>
      </c>
      <c r="B57" s="5">
        <f>SUM(B54:B56)</f>
        <v>24108</v>
      </c>
      <c r="C57" s="5">
        <f>SUM(C54:C56)</f>
        <v>22512</v>
      </c>
      <c r="D57" s="5">
        <f t="shared" ref="D57:M57" si="5">SUM(D54:D56)</f>
        <v>24941</v>
      </c>
      <c r="E57" s="5">
        <f t="shared" si="5"/>
        <v>0</v>
      </c>
      <c r="F57" s="5">
        <f t="shared" si="5"/>
        <v>0</v>
      </c>
      <c r="G57" s="5">
        <f t="shared" si="5"/>
        <v>0</v>
      </c>
      <c r="H57" s="5">
        <f t="shared" si="5"/>
        <v>0</v>
      </c>
      <c r="I57" s="5">
        <f t="shared" si="5"/>
        <v>0</v>
      </c>
      <c r="J57" s="5">
        <f t="shared" si="5"/>
        <v>0</v>
      </c>
      <c r="K57" s="5">
        <f t="shared" si="5"/>
        <v>0</v>
      </c>
      <c r="L57" s="5">
        <f t="shared" si="5"/>
        <v>0</v>
      </c>
      <c r="M57" s="5">
        <f t="shared" si="5"/>
        <v>0</v>
      </c>
      <c r="N57" s="6">
        <f>SUM(N54:N56)</f>
        <v>71561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Mensili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2026-04-24T09:11:18Z</dcterms:modified>
</cp:coreProperties>
</file>